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anda\Aug 2026 RE Tax Settlement\Aug 26 FINAL Balance Package\"/>
    </mc:Choice>
  </mc:AlternateContent>
  <xr:revisionPtr revIDLastSave="0" documentId="13_ncr:1_{141A8DBD-EA0A-47B7-8D58-F89CA1807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DISON COUNTY SUMMARY" sheetId="1" r:id="rId1"/>
    <sheet name="104905-9-1-1" sheetId="2" r:id="rId2"/>
    <sheet name="104903-HEALTH SERVICES" sheetId="3" r:id="rId3"/>
    <sheet name="104902-MAD CO BD OF DEVELOPMENT" sheetId="4" r:id="rId4"/>
    <sheet name="10490-MADISON COUNTY" sheetId="5" r:id="rId5"/>
    <sheet name="104904-MENTAL HEALTH &amp; RECOVERY" sheetId="6" r:id="rId6"/>
    <sheet name="104906-SENIOR CITIZENS" sheetId="7" r:id="rId7"/>
    <sheet name="104901-VETERANS RELIEF" sheetId="8" r:id="rId8"/>
    <sheet name="21700-FAIRBANKS LSD" sheetId="9" r:id="rId9"/>
    <sheet name="22540-JEFFERSON LSD (MADISON CO" sheetId="10" r:id="rId10"/>
    <sheet name="22590-JONATHAN ALDER LSD" sheetId="11" r:id="rId11"/>
    <sheet name="22960-LONDON CSD" sheetId="12" r:id="rId12"/>
    <sheet name="23130-MADISON PLAINS LSD" sheetId="13" r:id="rId13"/>
    <sheet name="23320-MECHANICSBURG EVSD" sheetId="14" r:id="rId14"/>
    <sheet name="23380-MIAMI TRACE LSD" sheetId="15" r:id="rId15"/>
    <sheet name="25940-WESTFALL LSD" sheetId="16" r:id="rId16"/>
    <sheet name="30160-GREAT OAKS JVSD" sheetId="17" r:id="rId17"/>
    <sheet name="30290-OHIO HI-POINT JVSD" sheetId="18" r:id="rId18"/>
    <sheet name="30310-PICKAWAY-ROSS COUNTY JVSD" sheetId="19" r:id="rId19"/>
    <sheet name="30070-TOLLES CAREER &amp; TECHNICAL" sheetId="20" r:id="rId20"/>
    <sheet name="40891-CANAAN TWP" sheetId="21" r:id="rId21"/>
    <sheet name="41410-DARBY TWP" sheetId="22" r:id="rId22"/>
    <sheet name="41430-DEER CREEK TWP" sheetId="23" r:id="rId23"/>
    <sheet name="41734-FAIRFIELD TWP" sheetId="24" r:id="rId24"/>
    <sheet name="47058-JEFFERSON TWP" sheetId="25" r:id="rId25"/>
    <sheet name="47101-MONROE TWP" sheetId="26" r:id="rId26"/>
    <sheet name="43900-OAK RUN TWP" sheetId="27" r:id="rId27"/>
    <sheet name="44013-PAINT TWP" sheetId="28" r:id="rId28"/>
    <sheet name="44215-PIKE TWP" sheetId="29" r:id="rId29"/>
    <sheet name="44259-PLEASANT TWP" sheetId="30" r:id="rId30"/>
    <sheet name="44410-RANGE TWP" sheetId="31" r:id="rId31"/>
    <sheet name="44980-SOMERFORD TWP" sheetId="32" r:id="rId32"/>
    <sheet name="45171-STOKES TWP" sheetId="33" r:id="rId33"/>
    <sheet name="47141-UNION TWP" sheetId="34" r:id="rId34"/>
    <sheet name="53901-JEFFERSON CORP" sheetId="35" r:id="rId35"/>
    <sheet name="54460-LONDON CITY" sheetId="36" r:id="rId36"/>
    <sheet name="55150-MIDWAY CORP" sheetId="37" r:id="rId37"/>
    <sheet name="55530-MT. STERLING CORP" sheetId="38" r:id="rId38"/>
    <sheet name="56720-PLAIN CITY CORP" sheetId="39" r:id="rId39"/>
    <sheet name="57370-S. SOLON CORP" sheetId="40" r:id="rId40"/>
    <sheet name="61201-CENTRAL TWP JNT FIRE DIST" sheetId="41" r:id="rId41"/>
    <sheet name="61225-HURT-BATT MEM LIBRARY OF " sheetId="42" r:id="rId42"/>
    <sheet name="61109-LONDON PUBLIC LIBRARY" sheetId="43" r:id="rId43"/>
    <sheet name="60440-MADISON CO. EMERGENCY MED" sheetId="44" r:id="rId44"/>
    <sheet name="61269-MECHANICSBURG PUBLIC LIBR" sheetId="45" r:id="rId45"/>
    <sheet name="61202-PLAIN CITY PUBLIC LIBRARY" sheetId="46" r:id="rId46"/>
    <sheet name="61123-PLEASANT DARBY UNION CEME" sheetId="47" r:id="rId47"/>
    <sheet name="61060-PLEASANT VALLEY JNT FIRE " sheetId="48" r:id="rId48"/>
    <sheet name="60680-STERLING JOINT AMBULANCE " sheetId="49" r:id="rId49"/>
    <sheet name="61147-TRI-COUNTY JOINT FIRE DIS" sheetId="50" r:id="rId50"/>
  </sheets>
  <definedNames>
    <definedName name="_xlnm.Print_Titles" localSheetId="7">'104901-VETERANS RELIEF'!$A:$A</definedName>
    <definedName name="_xlnm.Print_Titles" localSheetId="3">'104902-MAD CO BD OF DEVELOPMENT'!$A:$A</definedName>
    <definedName name="_xlnm.Print_Titles" localSheetId="2">'104903-HEALTH SERVICES'!$A:$A</definedName>
    <definedName name="_xlnm.Print_Titles" localSheetId="5">'104904-MENTAL HEALTH &amp; RECOVERY'!$A:$A</definedName>
    <definedName name="_xlnm.Print_Titles" localSheetId="1">'104905-9-1-1'!$A:$A</definedName>
    <definedName name="_xlnm.Print_Titles" localSheetId="6">'104906-SENIOR CITIZENS'!$A:$A</definedName>
    <definedName name="_xlnm.Print_Titles" localSheetId="4">'10490-MADISON COUNTY'!$A:$A</definedName>
    <definedName name="_xlnm.Print_Titles" localSheetId="8">'21700-FAIRBANKS LSD'!$A:$A</definedName>
    <definedName name="_xlnm.Print_Titles" localSheetId="9">'22540-JEFFERSON LSD (MADISON CO'!$A:$A</definedName>
    <definedName name="_xlnm.Print_Titles" localSheetId="10">'22590-JONATHAN ALDER LSD'!$A:$A</definedName>
    <definedName name="_xlnm.Print_Titles" localSheetId="11">'22960-LONDON CSD'!$A:$A</definedName>
    <definedName name="_xlnm.Print_Titles" localSheetId="12">'23130-MADISON PLAINS LSD'!$A:$A</definedName>
    <definedName name="_xlnm.Print_Titles" localSheetId="13">'23320-MECHANICSBURG EVSD'!$A:$A</definedName>
    <definedName name="_xlnm.Print_Titles" localSheetId="14">'23380-MIAMI TRACE LSD'!$A:$A</definedName>
    <definedName name="_xlnm.Print_Titles" localSheetId="15">'25940-WESTFALL LSD'!$A:$A</definedName>
    <definedName name="_xlnm.Print_Titles" localSheetId="19">'30070-TOLLES CAREER &amp; TECHNICAL'!$A:$A</definedName>
    <definedName name="_xlnm.Print_Titles" localSheetId="16">'30160-GREAT OAKS JVSD'!$A:$A</definedName>
    <definedName name="_xlnm.Print_Titles" localSheetId="17">'30290-OHIO HI-POINT JVSD'!$A:$A</definedName>
    <definedName name="_xlnm.Print_Titles" localSheetId="18">'30310-PICKAWAY-ROSS COUNTY JVSD'!$A:$A</definedName>
    <definedName name="_xlnm.Print_Titles" localSheetId="20">'40891-CANAAN TWP'!$A:$A</definedName>
    <definedName name="_xlnm.Print_Titles" localSheetId="21">'41410-DARBY TWP'!$A:$A</definedName>
    <definedName name="_xlnm.Print_Titles" localSheetId="22">'41430-DEER CREEK TWP'!$A:$A</definedName>
    <definedName name="_xlnm.Print_Titles" localSheetId="23">'41734-FAIRFIELD TWP'!$A:$A</definedName>
    <definedName name="_xlnm.Print_Titles" localSheetId="26">'43900-OAK RUN TWP'!$A:$A</definedName>
    <definedName name="_xlnm.Print_Titles" localSheetId="27">'44013-PAINT TWP'!$A:$A</definedName>
    <definedName name="_xlnm.Print_Titles" localSheetId="28">'44215-PIKE TWP'!$A:$A</definedName>
    <definedName name="_xlnm.Print_Titles" localSheetId="29">'44259-PLEASANT TWP'!$A:$A</definedName>
    <definedName name="_xlnm.Print_Titles" localSheetId="30">'44410-RANGE TWP'!$A:$A</definedName>
    <definedName name="_xlnm.Print_Titles" localSheetId="31">'44980-SOMERFORD TWP'!$A:$A</definedName>
    <definedName name="_xlnm.Print_Titles" localSheetId="32">'45171-STOKES TWP'!$A:$A</definedName>
    <definedName name="_xlnm.Print_Titles" localSheetId="24">'47058-JEFFERSON TWP'!$A:$A</definedName>
    <definedName name="_xlnm.Print_Titles" localSheetId="25">'47101-MONROE TWP'!$A:$A</definedName>
    <definedName name="_xlnm.Print_Titles" localSheetId="33">'47141-UNION TWP'!$A:$A</definedName>
    <definedName name="_xlnm.Print_Titles" localSheetId="34">'53901-JEFFERSON CORP'!$A:$A</definedName>
    <definedName name="_xlnm.Print_Titles" localSheetId="35">'54460-LONDON CITY'!$A:$A</definedName>
    <definedName name="_xlnm.Print_Titles" localSheetId="36">'55150-MIDWAY CORP'!$A:$A</definedName>
    <definedName name="_xlnm.Print_Titles" localSheetId="37">'55530-MT. STERLING CORP'!$A:$A</definedName>
    <definedName name="_xlnm.Print_Titles" localSheetId="38">'56720-PLAIN CITY CORP'!$A:$A</definedName>
    <definedName name="_xlnm.Print_Titles" localSheetId="39">'57370-S. SOLON CORP'!$A:$A</definedName>
    <definedName name="_xlnm.Print_Titles" localSheetId="43">'60440-MADISON CO. EMERGENCY MED'!$A:$A</definedName>
    <definedName name="_xlnm.Print_Titles" localSheetId="48">'60680-STERLING JOINT AMBULANCE '!$A:$A</definedName>
    <definedName name="_xlnm.Print_Titles" localSheetId="47">'61060-PLEASANT VALLEY JNT FIRE '!$A:$A</definedName>
    <definedName name="_xlnm.Print_Titles" localSheetId="42">'61109-LONDON PUBLIC LIBRARY'!$A:$A</definedName>
    <definedName name="_xlnm.Print_Titles" localSheetId="46">'61123-PLEASANT DARBY UNION CEME'!$A:$A</definedName>
    <definedName name="_xlnm.Print_Titles" localSheetId="49">'61147-TRI-COUNTY JOINT FIRE DIS'!$A:$A</definedName>
    <definedName name="_xlnm.Print_Titles" localSheetId="40">'61201-CENTRAL TWP JNT FIRE DIST'!$A:$A</definedName>
    <definedName name="_xlnm.Print_Titles" localSheetId="45">'61202-PLAIN CITY PUBLIC LIBRARY'!$A:$A</definedName>
    <definedName name="_xlnm.Print_Titles" localSheetId="41">'61225-HURT-BATT MEM LIBRARY OF '!$A:$A</definedName>
    <definedName name="_xlnm.Print_Titles" localSheetId="44">'61269-MECHANICSBURG PUBLIC LIBR'!$A:$A</definedName>
    <definedName name="_xlnm.Print_Titles" localSheetId="0">'MADISON COUNTY SUMMARY'!$A:$A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50" l="1"/>
  <c r="D32" i="50"/>
  <c r="D31" i="50"/>
  <c r="C28" i="50"/>
  <c r="B28" i="50"/>
  <c r="D28" i="50" s="1"/>
  <c r="D27" i="50"/>
  <c r="D26" i="50"/>
  <c r="D25" i="50"/>
  <c r="D24" i="50"/>
  <c r="D23" i="50"/>
  <c r="C19" i="50"/>
  <c r="B19" i="50"/>
  <c r="D19" i="50" s="1"/>
  <c r="AC52" i="1" s="1"/>
  <c r="D18" i="50"/>
  <c r="D17" i="50"/>
  <c r="D16" i="50"/>
  <c r="D15" i="50"/>
  <c r="D14" i="50"/>
  <c r="D13" i="50"/>
  <c r="B10" i="50"/>
  <c r="D9" i="50"/>
  <c r="D8" i="50"/>
  <c r="C7" i="50"/>
  <c r="B7" i="50"/>
  <c r="D6" i="50"/>
  <c r="D5" i="50"/>
  <c r="D4" i="50"/>
  <c r="F36" i="49"/>
  <c r="F32" i="49"/>
  <c r="AP49" i="1" s="1"/>
  <c r="F31" i="49"/>
  <c r="E28" i="49"/>
  <c r="D28" i="49"/>
  <c r="C28" i="49"/>
  <c r="B28" i="49"/>
  <c r="F28" i="49" s="1"/>
  <c r="F27" i="49"/>
  <c r="F26" i="49"/>
  <c r="F25" i="49"/>
  <c r="F24" i="49"/>
  <c r="F23" i="49"/>
  <c r="E19" i="49"/>
  <c r="D19" i="49"/>
  <c r="C19" i="49"/>
  <c r="B19" i="49"/>
  <c r="F18" i="49"/>
  <c r="F17" i="49"/>
  <c r="F16" i="49"/>
  <c r="F15" i="49"/>
  <c r="F14" i="49"/>
  <c r="F13" i="49"/>
  <c r="E10" i="49"/>
  <c r="D10" i="49"/>
  <c r="C10" i="49"/>
  <c r="C20" i="49" s="1"/>
  <c r="C30" i="49" s="1"/>
  <c r="C33" i="49" s="1"/>
  <c r="B10" i="49"/>
  <c r="F9" i="49"/>
  <c r="F8" i="49"/>
  <c r="F7" i="49"/>
  <c r="E7" i="49"/>
  <c r="D7" i="49"/>
  <c r="C7" i="49"/>
  <c r="B7" i="49"/>
  <c r="F6" i="49"/>
  <c r="F5" i="49"/>
  <c r="F4" i="49"/>
  <c r="D36" i="48"/>
  <c r="AT50" i="1" s="1"/>
  <c r="D32" i="48"/>
  <c r="D31" i="48"/>
  <c r="C28" i="48"/>
  <c r="B28" i="48"/>
  <c r="D28" i="48" s="1"/>
  <c r="AL50" i="1" s="1"/>
  <c r="D27" i="48"/>
  <c r="AK50" i="1" s="1"/>
  <c r="D26" i="48"/>
  <c r="D25" i="48"/>
  <c r="D24" i="48"/>
  <c r="D23" i="48"/>
  <c r="C19" i="48"/>
  <c r="B19" i="48"/>
  <c r="D19" i="48" s="1"/>
  <c r="AC50" i="1" s="1"/>
  <c r="D18" i="48"/>
  <c r="AB50" i="1" s="1"/>
  <c r="D17" i="48"/>
  <c r="D16" i="48"/>
  <c r="D15" i="48"/>
  <c r="D14" i="48"/>
  <c r="D13" i="48"/>
  <c r="D9" i="48"/>
  <c r="D8" i="48"/>
  <c r="C7" i="48"/>
  <c r="C10" i="48" s="1"/>
  <c r="C20" i="48" s="1"/>
  <c r="C30" i="48" s="1"/>
  <c r="C33" i="48" s="1"/>
  <c r="B7" i="48"/>
  <c r="D6" i="48"/>
  <c r="D5" i="48"/>
  <c r="D4" i="48"/>
  <c r="C36" i="47"/>
  <c r="C32" i="47"/>
  <c r="C31" i="47"/>
  <c r="B28" i="47"/>
  <c r="C28" i="47" s="1"/>
  <c r="AL51" i="1" s="1"/>
  <c r="C27" i="47"/>
  <c r="AK51" i="1" s="1"/>
  <c r="C26" i="47"/>
  <c r="C25" i="47"/>
  <c r="C24" i="47"/>
  <c r="C23" i="47"/>
  <c r="B19" i="47"/>
  <c r="C19" i="47" s="1"/>
  <c r="AC51" i="1" s="1"/>
  <c r="C18" i="47"/>
  <c r="C17" i="47"/>
  <c r="C16" i="47"/>
  <c r="C15" i="47"/>
  <c r="C14" i="47"/>
  <c r="C13" i="47"/>
  <c r="C9" i="47"/>
  <c r="C8" i="47"/>
  <c r="B7" i="47"/>
  <c r="B10" i="47" s="1"/>
  <c r="C6" i="47"/>
  <c r="C5" i="47"/>
  <c r="C4" i="47"/>
  <c r="N51" i="1" s="1"/>
  <c r="C36" i="46"/>
  <c r="AT54" i="1" s="1"/>
  <c r="C32" i="46"/>
  <c r="C31" i="46"/>
  <c r="B28" i="46"/>
  <c r="C28" i="46" s="1"/>
  <c r="C27" i="46"/>
  <c r="C26" i="46"/>
  <c r="AJ54" i="1" s="1"/>
  <c r="C25" i="46"/>
  <c r="AI54" i="1" s="1"/>
  <c r="C24" i="46"/>
  <c r="C23" i="46"/>
  <c r="B20" i="46"/>
  <c r="C20" i="46" s="1"/>
  <c r="C19" i="46"/>
  <c r="B19" i="46"/>
  <c r="C18" i="46"/>
  <c r="C17" i="46"/>
  <c r="C16" i="46"/>
  <c r="C15" i="46"/>
  <c r="C14" i="46"/>
  <c r="X54" i="1" s="1"/>
  <c r="C13" i="46"/>
  <c r="W54" i="1" s="1"/>
  <c r="C10" i="46"/>
  <c r="T54" i="1" s="1"/>
  <c r="B10" i="46"/>
  <c r="C9" i="46"/>
  <c r="C8" i="46"/>
  <c r="C7" i="46"/>
  <c r="B7" i="46"/>
  <c r="C6" i="46"/>
  <c r="C5" i="46"/>
  <c r="C4" i="46"/>
  <c r="C36" i="45"/>
  <c r="C32" i="45"/>
  <c r="AP59" i="1" s="1"/>
  <c r="C31" i="45"/>
  <c r="C28" i="45"/>
  <c r="B28" i="45"/>
  <c r="C27" i="45"/>
  <c r="C26" i="45"/>
  <c r="C25" i="45"/>
  <c r="C24" i="45"/>
  <c r="C23" i="45"/>
  <c r="B19" i="45"/>
  <c r="C19" i="45" s="1"/>
  <c r="AC59" i="1" s="1"/>
  <c r="C18" i="45"/>
  <c r="C17" i="45"/>
  <c r="C16" i="45"/>
  <c r="C15" i="45"/>
  <c r="C14" i="45"/>
  <c r="C13" i="45"/>
  <c r="B10" i="45"/>
  <c r="C10" i="45" s="1"/>
  <c r="T59" i="1" s="1"/>
  <c r="C9" i="45"/>
  <c r="C8" i="45"/>
  <c r="B7" i="45"/>
  <c r="C7" i="45" s="1"/>
  <c r="C6" i="45"/>
  <c r="C5" i="45"/>
  <c r="C4" i="45"/>
  <c r="D36" i="44"/>
  <c r="D32" i="44"/>
  <c r="D31" i="44"/>
  <c r="D28" i="44"/>
  <c r="C28" i="44"/>
  <c r="B28" i="44"/>
  <c r="D27" i="44"/>
  <c r="D26" i="44"/>
  <c r="D25" i="44"/>
  <c r="D24" i="44"/>
  <c r="D23" i="44"/>
  <c r="C19" i="44"/>
  <c r="B19" i="44"/>
  <c r="D19" i="44" s="1"/>
  <c r="D18" i="44"/>
  <c r="D17" i="44"/>
  <c r="D16" i="44"/>
  <c r="D15" i="44"/>
  <c r="D14" i="44"/>
  <c r="D13" i="44"/>
  <c r="W48" i="1" s="1"/>
  <c r="D9" i="44"/>
  <c r="D8" i="44"/>
  <c r="C7" i="44"/>
  <c r="C10" i="44" s="1"/>
  <c r="C20" i="44" s="1"/>
  <c r="C30" i="44" s="1"/>
  <c r="C33" i="44" s="1"/>
  <c r="B7" i="44"/>
  <c r="B10" i="44" s="1"/>
  <c r="B20" i="44" s="1"/>
  <c r="B30" i="44" s="1"/>
  <c r="B33" i="44" s="1"/>
  <c r="D6" i="44"/>
  <c r="D5" i="44"/>
  <c r="D4" i="44"/>
  <c r="D36" i="43"/>
  <c r="D32" i="43"/>
  <c r="D31" i="43"/>
  <c r="C28" i="43"/>
  <c r="B28" i="43"/>
  <c r="D28" i="43" s="1"/>
  <c r="D27" i="43"/>
  <c r="D26" i="43"/>
  <c r="D25" i="43"/>
  <c r="D24" i="43"/>
  <c r="D23" i="43"/>
  <c r="C19" i="43"/>
  <c r="B19" i="43"/>
  <c r="D19" i="43" s="1"/>
  <c r="D18" i="43"/>
  <c r="D17" i="43"/>
  <c r="D16" i="43"/>
  <c r="Z56" i="1" s="1"/>
  <c r="D15" i="43"/>
  <c r="D14" i="43"/>
  <c r="D13" i="43"/>
  <c r="D9" i="43"/>
  <c r="D8" i="43"/>
  <c r="C7" i="43"/>
  <c r="C10" i="43" s="1"/>
  <c r="C20" i="43" s="1"/>
  <c r="C30" i="43" s="1"/>
  <c r="C33" i="43" s="1"/>
  <c r="B7" i="43"/>
  <c r="D6" i="43"/>
  <c r="D5" i="43"/>
  <c r="D4" i="43"/>
  <c r="C36" i="42"/>
  <c r="C32" i="42"/>
  <c r="C31" i="42"/>
  <c r="B28" i="42"/>
  <c r="C28" i="42" s="1"/>
  <c r="C27" i="42"/>
  <c r="C26" i="42"/>
  <c r="C25" i="42"/>
  <c r="C24" i="42"/>
  <c r="C23" i="42"/>
  <c r="C19" i="42"/>
  <c r="B19" i="42"/>
  <c r="C18" i="42"/>
  <c r="C17" i="42"/>
  <c r="C16" i="42"/>
  <c r="Z55" i="1" s="1"/>
  <c r="C15" i="42"/>
  <c r="C14" i="42"/>
  <c r="C13" i="42"/>
  <c r="B10" i="42"/>
  <c r="C10" i="42" s="1"/>
  <c r="C9" i="42"/>
  <c r="C8" i="42"/>
  <c r="C7" i="42"/>
  <c r="B7" i="42"/>
  <c r="C6" i="42"/>
  <c r="C5" i="42"/>
  <c r="C4" i="42"/>
  <c r="N55" i="1" s="1"/>
  <c r="C36" i="41"/>
  <c r="AT53" i="1" s="1"/>
  <c r="C32" i="41"/>
  <c r="C31" i="41"/>
  <c r="C28" i="41"/>
  <c r="B28" i="41"/>
  <c r="C27" i="41"/>
  <c r="C26" i="41"/>
  <c r="C25" i="41"/>
  <c r="C24" i="41"/>
  <c r="C23" i="41"/>
  <c r="AG53" i="1" s="1"/>
  <c r="C19" i="41"/>
  <c r="B19" i="41"/>
  <c r="C18" i="41"/>
  <c r="C17" i="41"/>
  <c r="C16" i="41"/>
  <c r="C15" i="41"/>
  <c r="C14" i="41"/>
  <c r="C13" i="41"/>
  <c r="W53" i="1" s="1"/>
  <c r="C9" i="41"/>
  <c r="C8" i="41"/>
  <c r="B7" i="41"/>
  <c r="B10" i="41" s="1"/>
  <c r="B20" i="41" s="1"/>
  <c r="C6" i="41"/>
  <c r="P53" i="1" s="1"/>
  <c r="C5" i="41"/>
  <c r="C4" i="41"/>
  <c r="D36" i="40"/>
  <c r="C33" i="40"/>
  <c r="D32" i="40"/>
  <c r="D31" i="40"/>
  <c r="C28" i="40"/>
  <c r="B28" i="40"/>
  <c r="D28" i="40" s="1"/>
  <c r="D27" i="40"/>
  <c r="D26" i="40"/>
  <c r="D25" i="40"/>
  <c r="D24" i="40"/>
  <c r="D23" i="40"/>
  <c r="C19" i="40"/>
  <c r="B19" i="40"/>
  <c r="D19" i="40" s="1"/>
  <c r="D18" i="40"/>
  <c r="D17" i="40"/>
  <c r="D16" i="40"/>
  <c r="D15" i="40"/>
  <c r="D14" i="40"/>
  <c r="D13" i="40"/>
  <c r="D9" i="40"/>
  <c r="D8" i="40"/>
  <c r="C7" i="40"/>
  <c r="C10" i="40" s="1"/>
  <c r="C20" i="40" s="1"/>
  <c r="C30" i="40" s="1"/>
  <c r="B7" i="40"/>
  <c r="B10" i="40" s="1"/>
  <c r="D6" i="40"/>
  <c r="D5" i="40"/>
  <c r="D4" i="40"/>
  <c r="N46" i="1" s="1"/>
  <c r="E36" i="39"/>
  <c r="E32" i="39"/>
  <c r="E31" i="39"/>
  <c r="B30" i="39"/>
  <c r="E28" i="39"/>
  <c r="AL42" i="1" s="1"/>
  <c r="D28" i="39"/>
  <c r="C28" i="39"/>
  <c r="B28" i="39"/>
  <c r="E27" i="39"/>
  <c r="E26" i="39"/>
  <c r="E25" i="39"/>
  <c r="E24" i="39"/>
  <c r="E23" i="39"/>
  <c r="B20" i="39"/>
  <c r="E19" i="39"/>
  <c r="AC42" i="1" s="1"/>
  <c r="D19" i="39"/>
  <c r="C19" i="39"/>
  <c r="B19" i="39"/>
  <c r="E18" i="39"/>
  <c r="E17" i="39"/>
  <c r="E16" i="39"/>
  <c r="E15" i="39"/>
  <c r="E14" i="39"/>
  <c r="E13" i="39"/>
  <c r="D10" i="39"/>
  <c r="D20" i="39" s="1"/>
  <c r="C10" i="39"/>
  <c r="C20" i="39" s="1"/>
  <c r="C30" i="39" s="1"/>
  <c r="C33" i="39" s="1"/>
  <c r="E9" i="39"/>
  <c r="E8" i="39"/>
  <c r="D7" i="39"/>
  <c r="C7" i="39"/>
  <c r="B7" i="39"/>
  <c r="B10" i="39" s="1"/>
  <c r="E6" i="39"/>
  <c r="E5" i="39"/>
  <c r="E4" i="39"/>
  <c r="N42" i="1" s="1"/>
  <c r="C36" i="38"/>
  <c r="C32" i="38"/>
  <c r="C31" i="38"/>
  <c r="C28" i="38"/>
  <c r="B28" i="38"/>
  <c r="C27" i="38"/>
  <c r="C26" i="38"/>
  <c r="C25" i="38"/>
  <c r="C24" i="38"/>
  <c r="C23" i="38"/>
  <c r="AG44" i="1" s="1"/>
  <c r="C19" i="38"/>
  <c r="B19" i="38"/>
  <c r="C18" i="38"/>
  <c r="C17" i="38"/>
  <c r="C16" i="38"/>
  <c r="C15" i="38"/>
  <c r="C14" i="38"/>
  <c r="C13" i="38"/>
  <c r="B10" i="38"/>
  <c r="B20" i="38" s="1"/>
  <c r="C9" i="38"/>
  <c r="C8" i="38"/>
  <c r="C7" i="38"/>
  <c r="B7" i="38"/>
  <c r="C6" i="38"/>
  <c r="C5" i="38"/>
  <c r="C4" i="38"/>
  <c r="E36" i="37"/>
  <c r="D33" i="37"/>
  <c r="E32" i="37"/>
  <c r="E31" i="37"/>
  <c r="D28" i="37"/>
  <c r="C28" i="37"/>
  <c r="B28" i="37"/>
  <c r="E28" i="37" s="1"/>
  <c r="E27" i="37"/>
  <c r="E26" i="37"/>
  <c r="E25" i="37"/>
  <c r="E24" i="37"/>
  <c r="E23" i="37"/>
  <c r="D19" i="37"/>
  <c r="C19" i="37"/>
  <c r="B19" i="37"/>
  <c r="E19" i="37" s="1"/>
  <c r="E18" i="37"/>
  <c r="E17" i="37"/>
  <c r="E16" i="37"/>
  <c r="E15" i="37"/>
  <c r="E14" i="37"/>
  <c r="E13" i="37"/>
  <c r="C10" i="37"/>
  <c r="C20" i="37" s="1"/>
  <c r="C30" i="37" s="1"/>
  <c r="C33" i="37" s="1"/>
  <c r="E9" i="37"/>
  <c r="S45" i="1" s="1"/>
  <c r="E8" i="37"/>
  <c r="E7" i="37"/>
  <c r="D7" i="37"/>
  <c r="D10" i="37" s="1"/>
  <c r="D20" i="37" s="1"/>
  <c r="D30" i="37" s="1"/>
  <c r="C7" i="37"/>
  <c r="B7" i="37"/>
  <c r="B10" i="37" s="1"/>
  <c r="E6" i="37"/>
  <c r="E5" i="37"/>
  <c r="E4" i="37"/>
  <c r="G36" i="36"/>
  <c r="D33" i="36"/>
  <c r="G32" i="36"/>
  <c r="G31" i="36"/>
  <c r="G28" i="36"/>
  <c r="F28" i="36"/>
  <c r="E28" i="36"/>
  <c r="D28" i="36"/>
  <c r="C28" i="36"/>
  <c r="B28" i="36"/>
  <c r="G27" i="36"/>
  <c r="G26" i="36"/>
  <c r="G25" i="36"/>
  <c r="G24" i="36"/>
  <c r="G23" i="36"/>
  <c r="E20" i="36"/>
  <c r="E30" i="36" s="1"/>
  <c r="E33" i="36" s="1"/>
  <c r="D20" i="36"/>
  <c r="D30" i="36" s="1"/>
  <c r="F19" i="36"/>
  <c r="E19" i="36"/>
  <c r="D19" i="36"/>
  <c r="C19" i="36"/>
  <c r="B19" i="36"/>
  <c r="G19" i="36" s="1"/>
  <c r="G18" i="36"/>
  <c r="G17" i="36"/>
  <c r="G16" i="36"/>
  <c r="Z47" i="1" s="1"/>
  <c r="G15" i="36"/>
  <c r="Y47" i="1" s="1"/>
  <c r="G14" i="36"/>
  <c r="G13" i="36"/>
  <c r="D10" i="36"/>
  <c r="B10" i="36"/>
  <c r="B20" i="36" s="1"/>
  <c r="G9" i="36"/>
  <c r="G8" i="36"/>
  <c r="R47" i="1" s="1"/>
  <c r="F7" i="36"/>
  <c r="F10" i="36" s="1"/>
  <c r="F20" i="36" s="1"/>
  <c r="F30" i="36" s="1"/>
  <c r="F33" i="36" s="1"/>
  <c r="E7" i="36"/>
  <c r="E10" i="36" s="1"/>
  <c r="D7" i="36"/>
  <c r="C7" i="36"/>
  <c r="C10" i="36" s="1"/>
  <c r="C20" i="36" s="1"/>
  <c r="C30" i="36" s="1"/>
  <c r="C33" i="36" s="1"/>
  <c r="B7" i="36"/>
  <c r="G6" i="36"/>
  <c r="G5" i="36"/>
  <c r="G4" i="36"/>
  <c r="D36" i="35"/>
  <c r="C33" i="35"/>
  <c r="D32" i="35"/>
  <c r="D31" i="35"/>
  <c r="C28" i="35"/>
  <c r="B28" i="35"/>
  <c r="D28" i="35" s="1"/>
  <c r="D27" i="35"/>
  <c r="D26" i="35"/>
  <c r="D25" i="35"/>
  <c r="D24" i="35"/>
  <c r="D23" i="35"/>
  <c r="C19" i="35"/>
  <c r="B19" i="35"/>
  <c r="D19" i="35" s="1"/>
  <c r="D18" i="35"/>
  <c r="D17" i="35"/>
  <c r="D16" i="35"/>
  <c r="D15" i="35"/>
  <c r="D14" i="35"/>
  <c r="D13" i="35"/>
  <c r="W43" i="1" s="1"/>
  <c r="D9" i="35"/>
  <c r="D8" i="35"/>
  <c r="C7" i="35"/>
  <c r="C10" i="35" s="1"/>
  <c r="C20" i="35" s="1"/>
  <c r="C30" i="35" s="1"/>
  <c r="B7" i="35"/>
  <c r="B10" i="35" s="1"/>
  <c r="D6" i="35"/>
  <c r="D5" i="35"/>
  <c r="D4" i="35"/>
  <c r="N43" i="1" s="1"/>
  <c r="C36" i="34"/>
  <c r="C32" i="34"/>
  <c r="C31" i="34"/>
  <c r="B28" i="34"/>
  <c r="C28" i="34" s="1"/>
  <c r="AL41" i="1" s="1"/>
  <c r="C27" i="34"/>
  <c r="C26" i="34"/>
  <c r="AJ41" i="1" s="1"/>
  <c r="C25" i="34"/>
  <c r="C24" i="34"/>
  <c r="C23" i="34"/>
  <c r="B19" i="34"/>
  <c r="C19" i="34" s="1"/>
  <c r="C18" i="34"/>
  <c r="C17" i="34"/>
  <c r="C16" i="34"/>
  <c r="C15" i="34"/>
  <c r="C14" i="34"/>
  <c r="C13" i="34"/>
  <c r="W41" i="1" s="1"/>
  <c r="C10" i="34"/>
  <c r="T41" i="1" s="1"/>
  <c r="C9" i="34"/>
  <c r="C8" i="34"/>
  <c r="B7" i="34"/>
  <c r="B10" i="34" s="1"/>
  <c r="B20" i="34" s="1"/>
  <c r="C6" i="34"/>
  <c r="C5" i="34"/>
  <c r="C4" i="34"/>
  <c r="G36" i="33"/>
  <c r="F33" i="33"/>
  <c r="G32" i="33"/>
  <c r="G31" i="33"/>
  <c r="C30" i="33"/>
  <c r="C33" i="33" s="1"/>
  <c r="G28" i="33"/>
  <c r="F28" i="33"/>
  <c r="E28" i="33"/>
  <c r="D28" i="33"/>
  <c r="C28" i="33"/>
  <c r="B28" i="33"/>
  <c r="G27" i="33"/>
  <c r="G26" i="33"/>
  <c r="G25" i="33"/>
  <c r="G24" i="33"/>
  <c r="G23" i="33"/>
  <c r="AG39" i="1" s="1"/>
  <c r="F20" i="33"/>
  <c r="F30" i="33" s="1"/>
  <c r="F19" i="33"/>
  <c r="E19" i="33"/>
  <c r="D19" i="33"/>
  <c r="C19" i="33"/>
  <c r="B19" i="33"/>
  <c r="G19" i="33" s="1"/>
  <c r="G18" i="33"/>
  <c r="G17" i="33"/>
  <c r="G16" i="33"/>
  <c r="G15" i="33"/>
  <c r="G14" i="33"/>
  <c r="G13" i="33"/>
  <c r="F10" i="33"/>
  <c r="D10" i="33"/>
  <c r="D20" i="33" s="1"/>
  <c r="D30" i="33" s="1"/>
  <c r="D33" i="33" s="1"/>
  <c r="B10" i="33"/>
  <c r="G9" i="33"/>
  <c r="S39" i="1" s="1"/>
  <c r="G8" i="33"/>
  <c r="R39" i="1" s="1"/>
  <c r="F7" i="33"/>
  <c r="E7" i="33"/>
  <c r="E10" i="33" s="1"/>
  <c r="E20" i="33" s="1"/>
  <c r="E30" i="33" s="1"/>
  <c r="E33" i="33" s="1"/>
  <c r="D7" i="33"/>
  <c r="C7" i="33"/>
  <c r="C10" i="33" s="1"/>
  <c r="C20" i="33" s="1"/>
  <c r="B7" i="33"/>
  <c r="G7" i="33" s="1"/>
  <c r="Q39" i="1" s="1"/>
  <c r="G6" i="33"/>
  <c r="G5" i="33"/>
  <c r="G4" i="33"/>
  <c r="C36" i="32"/>
  <c r="C32" i="32"/>
  <c r="C31" i="32"/>
  <c r="B28" i="32"/>
  <c r="C28" i="32" s="1"/>
  <c r="C27" i="32"/>
  <c r="C26" i="32"/>
  <c r="C25" i="32"/>
  <c r="C24" i="32"/>
  <c r="C23" i="32"/>
  <c r="B19" i="32"/>
  <c r="C19" i="32" s="1"/>
  <c r="C18" i="32"/>
  <c r="C17" i="32"/>
  <c r="C16" i="32"/>
  <c r="C15" i="32"/>
  <c r="C14" i="32"/>
  <c r="C13" i="32"/>
  <c r="B10" i="32"/>
  <c r="C9" i="32"/>
  <c r="S38" i="1" s="1"/>
  <c r="C8" i="32"/>
  <c r="B7" i="32"/>
  <c r="C7" i="32" s="1"/>
  <c r="C6" i="32"/>
  <c r="C5" i="32"/>
  <c r="C4" i="32"/>
  <c r="K36" i="31"/>
  <c r="K32" i="31"/>
  <c r="K31" i="31"/>
  <c r="I30" i="31"/>
  <c r="I33" i="31" s="1"/>
  <c r="J28" i="31"/>
  <c r="I28" i="31"/>
  <c r="H28" i="31"/>
  <c r="G28" i="31"/>
  <c r="F28" i="31"/>
  <c r="E28" i="31"/>
  <c r="D28" i="31"/>
  <c r="C28" i="31"/>
  <c r="B28" i="31"/>
  <c r="K28" i="31" s="1"/>
  <c r="AL37" i="1" s="1"/>
  <c r="K27" i="31"/>
  <c r="K26" i="31"/>
  <c r="K25" i="31"/>
  <c r="K24" i="31"/>
  <c r="K23" i="31"/>
  <c r="I20" i="31"/>
  <c r="J19" i="31"/>
  <c r="I19" i="31"/>
  <c r="H19" i="31"/>
  <c r="G19" i="31"/>
  <c r="F19" i="31"/>
  <c r="E19" i="31"/>
  <c r="D19" i="31"/>
  <c r="C19" i="31"/>
  <c r="B19" i="31"/>
  <c r="K18" i="31"/>
  <c r="K17" i="31"/>
  <c r="K16" i="31"/>
  <c r="K15" i="31"/>
  <c r="K14" i="31"/>
  <c r="K13" i="31"/>
  <c r="J10" i="31"/>
  <c r="J20" i="31" s="1"/>
  <c r="J30" i="31" s="1"/>
  <c r="J33" i="31" s="1"/>
  <c r="K9" i="31"/>
  <c r="K8" i="31"/>
  <c r="K7" i="31"/>
  <c r="J7" i="31"/>
  <c r="I7" i="31"/>
  <c r="I10" i="31" s="1"/>
  <c r="H7" i="31"/>
  <c r="H10" i="31" s="1"/>
  <c r="H20" i="31" s="1"/>
  <c r="H30" i="31" s="1"/>
  <c r="H33" i="31" s="1"/>
  <c r="G7" i="31"/>
  <c r="G10" i="31" s="1"/>
  <c r="F7" i="31"/>
  <c r="F10" i="31" s="1"/>
  <c r="E7" i="31"/>
  <c r="E10" i="31" s="1"/>
  <c r="E20" i="31" s="1"/>
  <c r="D7" i="31"/>
  <c r="D10" i="31" s="1"/>
  <c r="D20" i="31" s="1"/>
  <c r="D30" i="31" s="1"/>
  <c r="D33" i="31" s="1"/>
  <c r="C7" i="31"/>
  <c r="C10" i="31" s="1"/>
  <c r="C20" i="31" s="1"/>
  <c r="C30" i="31" s="1"/>
  <c r="C33" i="31" s="1"/>
  <c r="B7" i="31"/>
  <c r="B10" i="31" s="1"/>
  <c r="B20" i="31" s="1"/>
  <c r="K6" i="31"/>
  <c r="K5" i="31"/>
  <c r="K4" i="31"/>
  <c r="F36" i="30"/>
  <c r="F32" i="30"/>
  <c r="F31" i="30"/>
  <c r="C30" i="30"/>
  <c r="C33" i="30" s="1"/>
  <c r="E28" i="30"/>
  <c r="D28" i="30"/>
  <c r="C28" i="30"/>
  <c r="B28" i="30"/>
  <c r="F28" i="30" s="1"/>
  <c r="F27" i="30"/>
  <c r="F26" i="30"/>
  <c r="F25" i="30"/>
  <c r="F24" i="30"/>
  <c r="F23" i="30"/>
  <c r="AG35" i="1" s="1"/>
  <c r="E19" i="30"/>
  <c r="D19" i="30"/>
  <c r="C19" i="30"/>
  <c r="B19" i="30"/>
  <c r="F19" i="30" s="1"/>
  <c r="AC35" i="1" s="1"/>
  <c r="F18" i="30"/>
  <c r="F17" i="30"/>
  <c r="F16" i="30"/>
  <c r="F15" i="30"/>
  <c r="F14" i="30"/>
  <c r="F13" i="30"/>
  <c r="C10" i="30"/>
  <c r="C20" i="30" s="1"/>
  <c r="F9" i="30"/>
  <c r="F8" i="30"/>
  <c r="E7" i="30"/>
  <c r="E10" i="30" s="1"/>
  <c r="E20" i="30" s="1"/>
  <c r="E30" i="30" s="1"/>
  <c r="E33" i="30" s="1"/>
  <c r="D7" i="30"/>
  <c r="C7" i="30"/>
  <c r="B7" i="30"/>
  <c r="B10" i="30" s="1"/>
  <c r="F6" i="30"/>
  <c r="F5" i="30"/>
  <c r="F4" i="30"/>
  <c r="E36" i="29"/>
  <c r="E32" i="29"/>
  <c r="E31" i="29"/>
  <c r="D28" i="29"/>
  <c r="C28" i="29"/>
  <c r="B28" i="29"/>
  <c r="E28" i="29" s="1"/>
  <c r="AL34" i="1" s="1"/>
  <c r="E27" i="29"/>
  <c r="E26" i="29"/>
  <c r="E25" i="29"/>
  <c r="E24" i="29"/>
  <c r="E23" i="29"/>
  <c r="D19" i="29"/>
  <c r="C19" i="29"/>
  <c r="B19" i="29"/>
  <c r="E19" i="29" s="1"/>
  <c r="E18" i="29"/>
  <c r="E17" i="29"/>
  <c r="E16" i="29"/>
  <c r="E15" i="29"/>
  <c r="E14" i="29"/>
  <c r="E13" i="29"/>
  <c r="B10" i="29"/>
  <c r="E9" i="29"/>
  <c r="E8" i="29"/>
  <c r="E7" i="29"/>
  <c r="Q34" i="1" s="1"/>
  <c r="D7" i="29"/>
  <c r="D10" i="29" s="1"/>
  <c r="D20" i="29" s="1"/>
  <c r="D30" i="29" s="1"/>
  <c r="D33" i="29" s="1"/>
  <c r="C7" i="29"/>
  <c r="C10" i="29" s="1"/>
  <c r="C20" i="29" s="1"/>
  <c r="C30" i="29" s="1"/>
  <c r="C33" i="29" s="1"/>
  <c r="B7" i="29"/>
  <c r="E6" i="29"/>
  <c r="E5" i="29"/>
  <c r="E4" i="29"/>
  <c r="F36" i="28"/>
  <c r="F32" i="28"/>
  <c r="F31" i="28"/>
  <c r="E28" i="28"/>
  <c r="D28" i="28"/>
  <c r="C28" i="28"/>
  <c r="B28" i="28"/>
  <c r="F28" i="28" s="1"/>
  <c r="F27" i="28"/>
  <c r="F26" i="28"/>
  <c r="F25" i="28"/>
  <c r="F24" i="28"/>
  <c r="F23" i="28"/>
  <c r="E19" i="28"/>
  <c r="D19" i="28"/>
  <c r="C19" i="28"/>
  <c r="B19" i="28"/>
  <c r="F19" i="28" s="1"/>
  <c r="F18" i="28"/>
  <c r="F17" i="28"/>
  <c r="F16" i="28"/>
  <c r="F15" i="28"/>
  <c r="F14" i="28"/>
  <c r="F13" i="28"/>
  <c r="D10" i="28"/>
  <c r="D20" i="28" s="1"/>
  <c r="D30" i="28" s="1"/>
  <c r="D33" i="28" s="1"/>
  <c r="C10" i="28"/>
  <c r="B10" i="28"/>
  <c r="F9" i="28"/>
  <c r="F8" i="28"/>
  <c r="E7" i="28"/>
  <c r="E10" i="28" s="1"/>
  <c r="E20" i="28" s="1"/>
  <c r="E30" i="28" s="1"/>
  <c r="E33" i="28" s="1"/>
  <c r="D7" i="28"/>
  <c r="C7" i="28"/>
  <c r="F7" i="28" s="1"/>
  <c r="B7" i="28"/>
  <c r="F6" i="28"/>
  <c r="F5" i="28"/>
  <c r="F4" i="28"/>
  <c r="N33" i="1" s="1"/>
  <c r="C36" i="27"/>
  <c r="AT32" i="1" s="1"/>
  <c r="C32" i="27"/>
  <c r="C31" i="27"/>
  <c r="B28" i="27"/>
  <c r="C28" i="27" s="1"/>
  <c r="C27" i="27"/>
  <c r="C26" i="27"/>
  <c r="C25" i="27"/>
  <c r="C24" i="27"/>
  <c r="C23" i="27"/>
  <c r="B19" i="27"/>
  <c r="C19" i="27" s="1"/>
  <c r="AC32" i="1" s="1"/>
  <c r="C18" i="27"/>
  <c r="C17" i="27"/>
  <c r="C16" i="27"/>
  <c r="C15" i="27"/>
  <c r="C14" i="27"/>
  <c r="C13" i="27"/>
  <c r="B10" i="27"/>
  <c r="B20" i="27" s="1"/>
  <c r="C9" i="27"/>
  <c r="C8" i="27"/>
  <c r="B7" i="27"/>
  <c r="C7" i="27" s="1"/>
  <c r="C6" i="27"/>
  <c r="C5" i="27"/>
  <c r="C4" i="27"/>
  <c r="C36" i="26"/>
  <c r="C32" i="26"/>
  <c r="C31" i="26"/>
  <c r="B28" i="26"/>
  <c r="C28" i="26" s="1"/>
  <c r="C27" i="26"/>
  <c r="C26" i="26"/>
  <c r="C25" i="26"/>
  <c r="C24" i="26"/>
  <c r="C23" i="26"/>
  <c r="C19" i="26"/>
  <c r="B19" i="26"/>
  <c r="C18" i="26"/>
  <c r="C17" i="26"/>
  <c r="C16" i="26"/>
  <c r="C15" i="26"/>
  <c r="C14" i="26"/>
  <c r="C13" i="26"/>
  <c r="C9" i="26"/>
  <c r="C8" i="26"/>
  <c r="R31" i="1" s="1"/>
  <c r="C7" i="26"/>
  <c r="Q31" i="1" s="1"/>
  <c r="B7" i="26"/>
  <c r="B10" i="26" s="1"/>
  <c r="C10" i="26" s="1"/>
  <c r="C6" i="26"/>
  <c r="C5" i="26"/>
  <c r="C4" i="26"/>
  <c r="F36" i="25"/>
  <c r="F32" i="25"/>
  <c r="F31" i="25"/>
  <c r="E28" i="25"/>
  <c r="D28" i="25"/>
  <c r="C28" i="25"/>
  <c r="B28" i="25"/>
  <c r="F28" i="25" s="1"/>
  <c r="AL29" i="1" s="1"/>
  <c r="F27" i="25"/>
  <c r="AK29" i="1" s="1"/>
  <c r="F26" i="25"/>
  <c r="F25" i="25"/>
  <c r="F24" i="25"/>
  <c r="F23" i="25"/>
  <c r="E19" i="25"/>
  <c r="D19" i="25"/>
  <c r="C19" i="25"/>
  <c r="B19" i="25"/>
  <c r="F18" i="25"/>
  <c r="F17" i="25"/>
  <c r="F16" i="25"/>
  <c r="F15" i="25"/>
  <c r="F14" i="25"/>
  <c r="F13" i="25"/>
  <c r="D10" i="25"/>
  <c r="C10" i="25"/>
  <c r="B10" i="25"/>
  <c r="F9" i="25"/>
  <c r="F8" i="25"/>
  <c r="E7" i="25"/>
  <c r="E10" i="25" s="1"/>
  <c r="D7" i="25"/>
  <c r="C7" i="25"/>
  <c r="B7" i="25"/>
  <c r="F7" i="25" s="1"/>
  <c r="Q29" i="1" s="1"/>
  <c r="F6" i="25"/>
  <c r="F5" i="25"/>
  <c r="F4" i="25"/>
  <c r="F36" i="24"/>
  <c r="F32" i="24"/>
  <c r="F31" i="24"/>
  <c r="F28" i="24"/>
  <c r="E28" i="24"/>
  <c r="D28" i="24"/>
  <c r="C28" i="24"/>
  <c r="B28" i="24"/>
  <c r="F27" i="24"/>
  <c r="F26" i="24"/>
  <c r="F25" i="24"/>
  <c r="F24" i="24"/>
  <c r="F23" i="24"/>
  <c r="E19" i="24"/>
  <c r="D19" i="24"/>
  <c r="C19" i="24"/>
  <c r="B19" i="24"/>
  <c r="F19" i="24" s="1"/>
  <c r="F18" i="24"/>
  <c r="F17" i="24"/>
  <c r="F16" i="24"/>
  <c r="F15" i="24"/>
  <c r="Y28" i="1" s="1"/>
  <c r="F14" i="24"/>
  <c r="X28" i="1" s="1"/>
  <c r="F13" i="24"/>
  <c r="F9" i="24"/>
  <c r="F8" i="24"/>
  <c r="E7" i="24"/>
  <c r="E10" i="24" s="1"/>
  <c r="E20" i="24" s="1"/>
  <c r="E30" i="24" s="1"/>
  <c r="E33" i="24" s="1"/>
  <c r="D7" i="24"/>
  <c r="D10" i="24" s="1"/>
  <c r="D20" i="24" s="1"/>
  <c r="D30" i="24" s="1"/>
  <c r="D33" i="24" s="1"/>
  <c r="C7" i="24"/>
  <c r="C10" i="24" s="1"/>
  <c r="C20" i="24" s="1"/>
  <c r="C30" i="24" s="1"/>
  <c r="C33" i="24" s="1"/>
  <c r="B7" i="24"/>
  <c r="B10" i="24" s="1"/>
  <c r="F6" i="24"/>
  <c r="P28" i="1" s="1"/>
  <c r="F5" i="24"/>
  <c r="F4" i="24"/>
  <c r="C36" i="23"/>
  <c r="C32" i="23"/>
  <c r="C31" i="23"/>
  <c r="C28" i="23"/>
  <c r="AL27" i="1" s="1"/>
  <c r="B28" i="23"/>
  <c r="C27" i="23"/>
  <c r="C26" i="23"/>
  <c r="C25" i="23"/>
  <c r="C24" i="23"/>
  <c r="C23" i="23"/>
  <c r="B19" i="23"/>
  <c r="C19" i="23" s="1"/>
  <c r="AC27" i="1" s="1"/>
  <c r="C18" i="23"/>
  <c r="AB27" i="1" s="1"/>
  <c r="C17" i="23"/>
  <c r="C16" i="23"/>
  <c r="C15" i="23"/>
  <c r="C14" i="23"/>
  <c r="C13" i="23"/>
  <c r="C9" i="23"/>
  <c r="C8" i="23"/>
  <c r="B7" i="23"/>
  <c r="C6" i="23"/>
  <c r="C5" i="23"/>
  <c r="C4" i="23"/>
  <c r="G36" i="22"/>
  <c r="G32" i="22"/>
  <c r="G31" i="22"/>
  <c r="F28" i="22"/>
  <c r="E28" i="22"/>
  <c r="D28" i="22"/>
  <c r="C28" i="22"/>
  <c r="B28" i="22"/>
  <c r="G28" i="22" s="1"/>
  <c r="G27" i="22"/>
  <c r="G26" i="22"/>
  <c r="G25" i="22"/>
  <c r="G24" i="22"/>
  <c r="G23" i="22"/>
  <c r="F19" i="22"/>
  <c r="E19" i="22"/>
  <c r="G19" i="22" s="1"/>
  <c r="AC26" i="1" s="1"/>
  <c r="D19" i="22"/>
  <c r="C19" i="22"/>
  <c r="B19" i="22"/>
  <c r="G18" i="22"/>
  <c r="G17" i="22"/>
  <c r="G16" i="22"/>
  <c r="G15" i="22"/>
  <c r="G14" i="22"/>
  <c r="G13" i="22"/>
  <c r="F10" i="22"/>
  <c r="F20" i="22" s="1"/>
  <c r="F30" i="22" s="1"/>
  <c r="F33" i="22" s="1"/>
  <c r="E10" i="22"/>
  <c r="E20" i="22" s="1"/>
  <c r="E30" i="22" s="1"/>
  <c r="E33" i="22" s="1"/>
  <c r="D10" i="22"/>
  <c r="D20" i="22" s="1"/>
  <c r="D30" i="22" s="1"/>
  <c r="D33" i="22" s="1"/>
  <c r="G9" i="22"/>
  <c r="G8" i="22"/>
  <c r="F7" i="22"/>
  <c r="E7" i="22"/>
  <c r="D7" i="22"/>
  <c r="C7" i="22"/>
  <c r="C10" i="22" s="1"/>
  <c r="C20" i="22" s="1"/>
  <c r="C30" i="22" s="1"/>
  <c r="C33" i="22" s="1"/>
  <c r="B7" i="22"/>
  <c r="G6" i="22"/>
  <c r="G5" i="22"/>
  <c r="G4" i="22"/>
  <c r="C36" i="21"/>
  <c r="C32" i="21"/>
  <c r="C31" i="21"/>
  <c r="C28" i="21"/>
  <c r="B28" i="21"/>
  <c r="C27" i="21"/>
  <c r="C26" i="21"/>
  <c r="C25" i="21"/>
  <c r="C24" i="21"/>
  <c r="C23" i="21"/>
  <c r="B19" i="21"/>
  <c r="C19" i="21" s="1"/>
  <c r="C18" i="21"/>
  <c r="C17" i="21"/>
  <c r="AA25" i="1" s="1"/>
  <c r="C16" i="21"/>
  <c r="C15" i="21"/>
  <c r="C14" i="21"/>
  <c r="C13" i="21"/>
  <c r="C9" i="21"/>
  <c r="C8" i="21"/>
  <c r="B7" i="21"/>
  <c r="B10" i="21" s="1"/>
  <c r="C6" i="21"/>
  <c r="C5" i="21"/>
  <c r="C4" i="21"/>
  <c r="C36" i="20"/>
  <c r="C32" i="20"/>
  <c r="C31" i="20"/>
  <c r="C28" i="20"/>
  <c r="B28" i="20"/>
  <c r="C27" i="20"/>
  <c r="C26" i="20"/>
  <c r="C25" i="20"/>
  <c r="AI16" i="1" s="1"/>
  <c r="C24" i="20"/>
  <c r="AH16" i="1" s="1"/>
  <c r="C23" i="20"/>
  <c r="B19" i="20"/>
  <c r="C19" i="20" s="1"/>
  <c r="C18" i="20"/>
  <c r="C17" i="20"/>
  <c r="C16" i="20"/>
  <c r="C15" i="20"/>
  <c r="C14" i="20"/>
  <c r="C13" i="20"/>
  <c r="C9" i="20"/>
  <c r="C8" i="20"/>
  <c r="B7" i="20"/>
  <c r="B10" i="20" s="1"/>
  <c r="C6" i="20"/>
  <c r="P16" i="1" s="1"/>
  <c r="C5" i="20"/>
  <c r="C4" i="20"/>
  <c r="E36" i="19"/>
  <c r="D33" i="19"/>
  <c r="E32" i="19"/>
  <c r="E31" i="19"/>
  <c r="D28" i="19"/>
  <c r="C28" i="19"/>
  <c r="B28" i="19"/>
  <c r="E28" i="19" s="1"/>
  <c r="AL17" i="1" s="1"/>
  <c r="E27" i="19"/>
  <c r="E26" i="19"/>
  <c r="E25" i="19"/>
  <c r="E24" i="19"/>
  <c r="E23" i="19"/>
  <c r="D19" i="19"/>
  <c r="C19" i="19"/>
  <c r="B19" i="19"/>
  <c r="E18" i="19"/>
  <c r="E17" i="19"/>
  <c r="E16" i="19"/>
  <c r="E15" i="19"/>
  <c r="E14" i="19"/>
  <c r="E13" i="19"/>
  <c r="B10" i="19"/>
  <c r="E9" i="19"/>
  <c r="S17" i="1" s="1"/>
  <c r="E8" i="19"/>
  <c r="R17" i="1" s="1"/>
  <c r="D7" i="19"/>
  <c r="D10" i="19" s="1"/>
  <c r="D20" i="19" s="1"/>
  <c r="D30" i="19" s="1"/>
  <c r="C7" i="19"/>
  <c r="C10" i="19" s="1"/>
  <c r="C20" i="19" s="1"/>
  <c r="B7" i="19"/>
  <c r="E7" i="19" s="1"/>
  <c r="E6" i="19"/>
  <c r="E5" i="19"/>
  <c r="E4" i="19"/>
  <c r="D36" i="18"/>
  <c r="C33" i="18"/>
  <c r="D32" i="18"/>
  <c r="D31" i="18"/>
  <c r="D28" i="18"/>
  <c r="C28" i="18"/>
  <c r="B28" i="18"/>
  <c r="D27" i="18"/>
  <c r="D26" i="18"/>
  <c r="D25" i="18"/>
  <c r="D24" i="18"/>
  <c r="D23" i="18"/>
  <c r="AG19" i="1" s="1"/>
  <c r="C19" i="18"/>
  <c r="B19" i="18"/>
  <c r="D19" i="18" s="1"/>
  <c r="D18" i="18"/>
  <c r="D17" i="18"/>
  <c r="D16" i="18"/>
  <c r="D15" i="18"/>
  <c r="D14" i="18"/>
  <c r="D13" i="18"/>
  <c r="C10" i="18"/>
  <c r="C20" i="18" s="1"/>
  <c r="C30" i="18" s="1"/>
  <c r="B10" i="18"/>
  <c r="D10" i="18" s="1"/>
  <c r="D9" i="18"/>
  <c r="D8" i="18"/>
  <c r="C7" i="18"/>
  <c r="B7" i="18"/>
  <c r="D7" i="18" s="1"/>
  <c r="D6" i="18"/>
  <c r="D5" i="18"/>
  <c r="O19" i="1" s="1"/>
  <c r="D4" i="18"/>
  <c r="N19" i="1" s="1"/>
  <c r="C36" i="17"/>
  <c r="AT18" i="1" s="1"/>
  <c r="C32" i="17"/>
  <c r="C31" i="17"/>
  <c r="C28" i="17"/>
  <c r="B28" i="17"/>
  <c r="C27" i="17"/>
  <c r="C26" i="17"/>
  <c r="AJ18" i="1" s="1"/>
  <c r="C25" i="17"/>
  <c r="C24" i="17"/>
  <c r="C23" i="17"/>
  <c r="B19" i="17"/>
  <c r="C19" i="17" s="1"/>
  <c r="C18" i="17"/>
  <c r="C17" i="17"/>
  <c r="C16" i="17"/>
  <c r="C15" i="17"/>
  <c r="C14" i="17"/>
  <c r="C13" i="17"/>
  <c r="C10" i="17"/>
  <c r="C9" i="17"/>
  <c r="C8" i="17"/>
  <c r="B7" i="17"/>
  <c r="B10" i="17" s="1"/>
  <c r="B20" i="17" s="1"/>
  <c r="C6" i="17"/>
  <c r="C5" i="17"/>
  <c r="C4" i="17"/>
  <c r="H36" i="16"/>
  <c r="H32" i="16"/>
  <c r="H31" i="16"/>
  <c r="G28" i="16"/>
  <c r="F28" i="16"/>
  <c r="E28" i="16"/>
  <c r="D28" i="16"/>
  <c r="C28" i="16"/>
  <c r="B28" i="16"/>
  <c r="H28" i="16" s="1"/>
  <c r="H27" i="16"/>
  <c r="H26" i="16"/>
  <c r="H25" i="16"/>
  <c r="AI12" i="1" s="1"/>
  <c r="H24" i="16"/>
  <c r="AH12" i="1" s="1"/>
  <c r="H23" i="16"/>
  <c r="G19" i="16"/>
  <c r="F19" i="16"/>
  <c r="E19" i="16"/>
  <c r="D19" i="16"/>
  <c r="C19" i="16"/>
  <c r="B19" i="16"/>
  <c r="H18" i="16"/>
  <c r="H17" i="16"/>
  <c r="H16" i="16"/>
  <c r="H15" i="16"/>
  <c r="H14" i="16"/>
  <c r="H13" i="16"/>
  <c r="G10" i="16"/>
  <c r="F10" i="16"/>
  <c r="F20" i="16" s="1"/>
  <c r="F30" i="16" s="1"/>
  <c r="F33" i="16" s="1"/>
  <c r="H9" i="16"/>
  <c r="H8" i="16"/>
  <c r="G7" i="16"/>
  <c r="F7" i="16"/>
  <c r="E7" i="16"/>
  <c r="E10" i="16" s="1"/>
  <c r="D7" i="16"/>
  <c r="D10" i="16" s="1"/>
  <c r="D20" i="16" s="1"/>
  <c r="D30" i="16" s="1"/>
  <c r="D33" i="16" s="1"/>
  <c r="C7" i="16"/>
  <c r="B7" i="16"/>
  <c r="B10" i="16" s="1"/>
  <c r="H6" i="16"/>
  <c r="H5" i="16"/>
  <c r="H4" i="16"/>
  <c r="N36" i="15"/>
  <c r="J33" i="15"/>
  <c r="I33" i="15"/>
  <c r="N32" i="15"/>
  <c r="N31" i="15"/>
  <c r="M28" i="15"/>
  <c r="L28" i="15"/>
  <c r="K28" i="15"/>
  <c r="J28" i="15"/>
  <c r="I28" i="15"/>
  <c r="H28" i="15"/>
  <c r="G28" i="15"/>
  <c r="F28" i="15"/>
  <c r="E28" i="15"/>
  <c r="D28" i="15"/>
  <c r="C28" i="15"/>
  <c r="B28" i="15"/>
  <c r="N28" i="15" s="1"/>
  <c r="AL13" i="1" s="1"/>
  <c r="N27" i="15"/>
  <c r="N26" i="15"/>
  <c r="N25" i="15"/>
  <c r="N24" i="15"/>
  <c r="N23" i="15"/>
  <c r="M19" i="15"/>
  <c r="L19" i="15"/>
  <c r="K19" i="15"/>
  <c r="J19" i="15"/>
  <c r="I19" i="15"/>
  <c r="H19" i="15"/>
  <c r="G19" i="15"/>
  <c r="F19" i="15"/>
  <c r="E19" i="15"/>
  <c r="D19" i="15"/>
  <c r="C19" i="15"/>
  <c r="B19" i="15"/>
  <c r="N18" i="15"/>
  <c r="N17" i="15"/>
  <c r="N16" i="15"/>
  <c r="N15" i="15"/>
  <c r="N14" i="15"/>
  <c r="N13" i="15"/>
  <c r="D10" i="15"/>
  <c r="D20" i="15" s="1"/>
  <c r="D30" i="15" s="1"/>
  <c r="D33" i="15" s="1"/>
  <c r="C10" i="15"/>
  <c r="B10" i="15"/>
  <c r="B20" i="15" s="1"/>
  <c r="N9" i="15"/>
  <c r="N8" i="15"/>
  <c r="M7" i="15"/>
  <c r="M10" i="15" s="1"/>
  <c r="M20" i="15" s="1"/>
  <c r="M30" i="15" s="1"/>
  <c r="M33" i="15" s="1"/>
  <c r="L7" i="15"/>
  <c r="L10" i="15" s="1"/>
  <c r="L20" i="15" s="1"/>
  <c r="L30" i="15" s="1"/>
  <c r="L33" i="15" s="1"/>
  <c r="K7" i="15"/>
  <c r="K10" i="15" s="1"/>
  <c r="K20" i="15" s="1"/>
  <c r="K30" i="15" s="1"/>
  <c r="K33" i="15" s="1"/>
  <c r="J7" i="15"/>
  <c r="J10" i="15" s="1"/>
  <c r="J20" i="15" s="1"/>
  <c r="J30" i="15" s="1"/>
  <c r="I7" i="15"/>
  <c r="I10" i="15" s="1"/>
  <c r="I20" i="15" s="1"/>
  <c r="I30" i="15" s="1"/>
  <c r="H7" i="15"/>
  <c r="H10" i="15" s="1"/>
  <c r="H20" i="15" s="1"/>
  <c r="H30" i="15" s="1"/>
  <c r="H33" i="15" s="1"/>
  <c r="G7" i="15"/>
  <c r="G10" i="15" s="1"/>
  <c r="G20" i="15" s="1"/>
  <c r="G30" i="15" s="1"/>
  <c r="G33" i="15" s="1"/>
  <c r="F7" i="15"/>
  <c r="F10" i="15" s="1"/>
  <c r="F20" i="15" s="1"/>
  <c r="F30" i="15" s="1"/>
  <c r="F33" i="15" s="1"/>
  <c r="E7" i="15"/>
  <c r="E10" i="15" s="1"/>
  <c r="E20" i="15" s="1"/>
  <c r="E30" i="15" s="1"/>
  <c r="E33" i="15" s="1"/>
  <c r="D7" i="15"/>
  <c r="C7" i="15"/>
  <c r="B7" i="15"/>
  <c r="N6" i="15"/>
  <c r="N5" i="15"/>
  <c r="N4" i="15"/>
  <c r="I36" i="14"/>
  <c r="I32" i="14"/>
  <c r="I31" i="14"/>
  <c r="H28" i="14"/>
  <c r="G28" i="14"/>
  <c r="F28" i="14"/>
  <c r="E28" i="14"/>
  <c r="D28" i="14"/>
  <c r="C28" i="14"/>
  <c r="B28" i="14"/>
  <c r="I28" i="14" s="1"/>
  <c r="I27" i="14"/>
  <c r="AK14" i="1" s="1"/>
  <c r="I26" i="14"/>
  <c r="AJ14" i="1" s="1"/>
  <c r="I25" i="14"/>
  <c r="I24" i="14"/>
  <c r="I23" i="14"/>
  <c r="H19" i="14"/>
  <c r="I19" i="14" s="1"/>
  <c r="AC14" i="1" s="1"/>
  <c r="G19" i="14"/>
  <c r="F19" i="14"/>
  <c r="E19" i="14"/>
  <c r="D19" i="14"/>
  <c r="C19" i="14"/>
  <c r="B19" i="14"/>
  <c r="I18" i="14"/>
  <c r="I17" i="14"/>
  <c r="I16" i="14"/>
  <c r="I15" i="14"/>
  <c r="I14" i="14"/>
  <c r="I13" i="14"/>
  <c r="I9" i="14"/>
  <c r="I8" i="14"/>
  <c r="H7" i="14"/>
  <c r="H10" i="14" s="1"/>
  <c r="G7" i="14"/>
  <c r="G10" i="14" s="1"/>
  <c r="G20" i="14" s="1"/>
  <c r="G30" i="14" s="1"/>
  <c r="G33" i="14" s="1"/>
  <c r="F7" i="14"/>
  <c r="F10" i="14" s="1"/>
  <c r="F20" i="14" s="1"/>
  <c r="F30" i="14" s="1"/>
  <c r="F33" i="14" s="1"/>
  <c r="E7" i="14"/>
  <c r="E10" i="14" s="1"/>
  <c r="E20" i="14" s="1"/>
  <c r="E30" i="14" s="1"/>
  <c r="E33" i="14" s="1"/>
  <c r="D7" i="14"/>
  <c r="D10" i="14" s="1"/>
  <c r="D20" i="14" s="1"/>
  <c r="D30" i="14" s="1"/>
  <c r="D33" i="14" s="1"/>
  <c r="C7" i="14"/>
  <c r="C10" i="14" s="1"/>
  <c r="C20" i="14" s="1"/>
  <c r="C30" i="14" s="1"/>
  <c r="C33" i="14" s="1"/>
  <c r="B7" i="14"/>
  <c r="B10" i="14" s="1"/>
  <c r="I6" i="14"/>
  <c r="I5" i="14"/>
  <c r="I4" i="14"/>
  <c r="I36" i="13"/>
  <c r="I32" i="13"/>
  <c r="I31" i="13"/>
  <c r="H28" i="13"/>
  <c r="G28" i="13"/>
  <c r="F28" i="13"/>
  <c r="E28" i="13"/>
  <c r="D28" i="13"/>
  <c r="C28" i="13"/>
  <c r="B28" i="13"/>
  <c r="I28" i="13" s="1"/>
  <c r="AL10" i="1" s="1"/>
  <c r="I27" i="13"/>
  <c r="I26" i="13"/>
  <c r="I25" i="13"/>
  <c r="I24" i="13"/>
  <c r="I23" i="13"/>
  <c r="H19" i="13"/>
  <c r="G19" i="13"/>
  <c r="F19" i="13"/>
  <c r="E19" i="13"/>
  <c r="D19" i="13"/>
  <c r="C19" i="13"/>
  <c r="B19" i="13"/>
  <c r="I19" i="13" s="1"/>
  <c r="I18" i="13"/>
  <c r="I17" i="13"/>
  <c r="I16" i="13"/>
  <c r="I15" i="13"/>
  <c r="I14" i="13"/>
  <c r="I13" i="13"/>
  <c r="E10" i="13"/>
  <c r="E20" i="13" s="1"/>
  <c r="E30" i="13" s="1"/>
  <c r="E33" i="13" s="1"/>
  <c r="B10" i="13"/>
  <c r="I9" i="13"/>
  <c r="S10" i="1" s="1"/>
  <c r="I8" i="13"/>
  <c r="H7" i="13"/>
  <c r="H10" i="13" s="1"/>
  <c r="H20" i="13" s="1"/>
  <c r="H30" i="13" s="1"/>
  <c r="H33" i="13" s="1"/>
  <c r="G7" i="13"/>
  <c r="G10" i="13" s="1"/>
  <c r="G20" i="13" s="1"/>
  <c r="G30" i="13" s="1"/>
  <c r="G33" i="13" s="1"/>
  <c r="F7" i="13"/>
  <c r="F10" i="13" s="1"/>
  <c r="F20" i="13" s="1"/>
  <c r="F30" i="13" s="1"/>
  <c r="F33" i="13" s="1"/>
  <c r="E7" i="13"/>
  <c r="D7" i="13"/>
  <c r="D10" i="13" s="1"/>
  <c r="D20" i="13" s="1"/>
  <c r="D30" i="13" s="1"/>
  <c r="D33" i="13" s="1"/>
  <c r="C7" i="13"/>
  <c r="C10" i="13" s="1"/>
  <c r="C20" i="13" s="1"/>
  <c r="C30" i="13" s="1"/>
  <c r="C33" i="13" s="1"/>
  <c r="B7" i="13"/>
  <c r="I6" i="13"/>
  <c r="I5" i="13"/>
  <c r="I4" i="13"/>
  <c r="N10" i="1" s="1"/>
  <c r="F36" i="12"/>
  <c r="F32" i="12"/>
  <c r="F31" i="12"/>
  <c r="C30" i="12"/>
  <c r="C33" i="12" s="1"/>
  <c r="E28" i="12"/>
  <c r="D28" i="12"/>
  <c r="C28" i="12"/>
  <c r="F28" i="12" s="1"/>
  <c r="B28" i="12"/>
  <c r="F27" i="12"/>
  <c r="F26" i="12"/>
  <c r="F25" i="12"/>
  <c r="F24" i="12"/>
  <c r="AH9" i="1" s="1"/>
  <c r="F23" i="12"/>
  <c r="F19" i="12"/>
  <c r="E19" i="12"/>
  <c r="D19" i="12"/>
  <c r="C19" i="12"/>
  <c r="B19" i="12"/>
  <c r="F18" i="12"/>
  <c r="F17" i="12"/>
  <c r="F16" i="12"/>
  <c r="Z9" i="1" s="1"/>
  <c r="F15" i="12"/>
  <c r="F14" i="12"/>
  <c r="F13" i="12"/>
  <c r="F9" i="12"/>
  <c r="F8" i="12"/>
  <c r="E7" i="12"/>
  <c r="E10" i="12" s="1"/>
  <c r="E20" i="12" s="1"/>
  <c r="E30" i="12" s="1"/>
  <c r="E33" i="12" s="1"/>
  <c r="D7" i="12"/>
  <c r="D10" i="12" s="1"/>
  <c r="D20" i="12" s="1"/>
  <c r="D30" i="12" s="1"/>
  <c r="D33" i="12" s="1"/>
  <c r="C7" i="12"/>
  <c r="C10" i="12" s="1"/>
  <c r="C20" i="12" s="1"/>
  <c r="B7" i="12"/>
  <c r="B10" i="12" s="1"/>
  <c r="F6" i="12"/>
  <c r="F5" i="12"/>
  <c r="F4" i="12"/>
  <c r="H36" i="11"/>
  <c r="H32" i="11"/>
  <c r="H31" i="11"/>
  <c r="C30" i="11"/>
  <c r="C33" i="11" s="1"/>
  <c r="H28" i="11"/>
  <c r="G28" i="11"/>
  <c r="F28" i="11"/>
  <c r="E28" i="11"/>
  <c r="D28" i="11"/>
  <c r="C28" i="11"/>
  <c r="B28" i="11"/>
  <c r="H27" i="11"/>
  <c r="H26" i="11"/>
  <c r="H25" i="11"/>
  <c r="H24" i="11"/>
  <c r="AH8" i="1" s="1"/>
  <c r="B24" i="1" s="1"/>
  <c r="H23" i="11"/>
  <c r="G19" i="11"/>
  <c r="F19" i="11"/>
  <c r="E19" i="11"/>
  <c r="D19" i="11"/>
  <c r="C19" i="11"/>
  <c r="B19" i="11"/>
  <c r="H18" i="11"/>
  <c r="H17" i="11"/>
  <c r="H16" i="11"/>
  <c r="H15" i="11"/>
  <c r="H14" i="11"/>
  <c r="H13" i="11"/>
  <c r="F10" i="11"/>
  <c r="F20" i="11" s="1"/>
  <c r="F30" i="11" s="1"/>
  <c r="F33" i="11" s="1"/>
  <c r="E10" i="11"/>
  <c r="D10" i="11"/>
  <c r="D20" i="11" s="1"/>
  <c r="D30" i="11" s="1"/>
  <c r="D33" i="11" s="1"/>
  <c r="H9" i="11"/>
  <c r="H8" i="11"/>
  <c r="G7" i="11"/>
  <c r="G10" i="11" s="1"/>
  <c r="G20" i="11" s="1"/>
  <c r="G30" i="11" s="1"/>
  <c r="G33" i="11" s="1"/>
  <c r="F7" i="11"/>
  <c r="E7" i="11"/>
  <c r="D7" i="11"/>
  <c r="C7" i="11"/>
  <c r="C10" i="11" s="1"/>
  <c r="C20" i="11" s="1"/>
  <c r="B7" i="11"/>
  <c r="H6" i="11"/>
  <c r="H5" i="11"/>
  <c r="H4" i="11"/>
  <c r="H36" i="10"/>
  <c r="H32" i="10"/>
  <c r="H31" i="10"/>
  <c r="G28" i="10"/>
  <c r="F28" i="10"/>
  <c r="E28" i="10"/>
  <c r="D28" i="10"/>
  <c r="C28" i="10"/>
  <c r="B28" i="10"/>
  <c r="H27" i="10"/>
  <c r="H26" i="10"/>
  <c r="H25" i="10"/>
  <c r="H24" i="10"/>
  <c r="H23" i="10"/>
  <c r="F20" i="10"/>
  <c r="F30" i="10" s="1"/>
  <c r="F33" i="10" s="1"/>
  <c r="G19" i="10"/>
  <c r="F19" i="10"/>
  <c r="E19" i="10"/>
  <c r="D19" i="10"/>
  <c r="C19" i="10"/>
  <c r="B19" i="10"/>
  <c r="H19" i="10" s="1"/>
  <c r="AC11" i="1" s="1"/>
  <c r="H18" i="10"/>
  <c r="AB11" i="1" s="1"/>
  <c r="H17" i="10"/>
  <c r="AA11" i="1" s="1"/>
  <c r="H16" i="10"/>
  <c r="H15" i="10"/>
  <c r="H14" i="10"/>
  <c r="H13" i="10"/>
  <c r="B10" i="10"/>
  <c r="H9" i="10"/>
  <c r="S11" i="1" s="1"/>
  <c r="H8" i="10"/>
  <c r="G7" i="10"/>
  <c r="G10" i="10" s="1"/>
  <c r="G20" i="10" s="1"/>
  <c r="G30" i="10" s="1"/>
  <c r="G33" i="10" s="1"/>
  <c r="F7" i="10"/>
  <c r="F10" i="10" s="1"/>
  <c r="E7" i="10"/>
  <c r="E10" i="10" s="1"/>
  <c r="E20" i="10" s="1"/>
  <c r="E30" i="10" s="1"/>
  <c r="E33" i="10" s="1"/>
  <c r="D7" i="10"/>
  <c r="D10" i="10" s="1"/>
  <c r="D20" i="10" s="1"/>
  <c r="C7" i="10"/>
  <c r="C10" i="10" s="1"/>
  <c r="C20" i="10" s="1"/>
  <c r="C30" i="10" s="1"/>
  <c r="C33" i="10" s="1"/>
  <c r="B7" i="10"/>
  <c r="H7" i="10" s="1"/>
  <c r="H6" i="10"/>
  <c r="H5" i="10"/>
  <c r="H4" i="10"/>
  <c r="G36" i="9"/>
  <c r="AT15" i="1" s="1"/>
  <c r="G32" i="9"/>
  <c r="G31" i="9"/>
  <c r="E30" i="9"/>
  <c r="E33" i="9" s="1"/>
  <c r="C30" i="9"/>
  <c r="C33" i="9" s="1"/>
  <c r="F28" i="9"/>
  <c r="E28" i="9"/>
  <c r="D28" i="9"/>
  <c r="C28" i="9"/>
  <c r="B28" i="9"/>
  <c r="G28" i="9" s="1"/>
  <c r="G27" i="9"/>
  <c r="G26" i="9"/>
  <c r="G25" i="9"/>
  <c r="G24" i="9"/>
  <c r="G23" i="9"/>
  <c r="F19" i="9"/>
  <c r="E19" i="9"/>
  <c r="D19" i="9"/>
  <c r="C19" i="9"/>
  <c r="B19" i="9"/>
  <c r="G18" i="9"/>
  <c r="G17" i="9"/>
  <c r="G16" i="9"/>
  <c r="G15" i="9"/>
  <c r="G14" i="9"/>
  <c r="G13" i="9"/>
  <c r="D10" i="9"/>
  <c r="C10" i="9"/>
  <c r="C20" i="9" s="1"/>
  <c r="B10" i="9"/>
  <c r="G9" i="9"/>
  <c r="G8" i="9"/>
  <c r="F7" i="9"/>
  <c r="F10" i="9" s="1"/>
  <c r="F20" i="9" s="1"/>
  <c r="F30" i="9" s="1"/>
  <c r="F33" i="9" s="1"/>
  <c r="E7" i="9"/>
  <c r="E10" i="9" s="1"/>
  <c r="E20" i="9" s="1"/>
  <c r="D7" i="9"/>
  <c r="C7" i="9"/>
  <c r="B7" i="9"/>
  <c r="G7" i="9" s="1"/>
  <c r="G6" i="9"/>
  <c r="G5" i="9"/>
  <c r="G4" i="9"/>
  <c r="C36" i="8"/>
  <c r="AT2" i="1" s="1"/>
  <c r="B36" i="1" s="1"/>
  <c r="C32" i="8"/>
  <c r="C31" i="8"/>
  <c r="B28" i="8"/>
  <c r="C28" i="8" s="1"/>
  <c r="C27" i="8"/>
  <c r="C26" i="8"/>
  <c r="C25" i="8"/>
  <c r="C24" i="8"/>
  <c r="C23" i="8"/>
  <c r="B19" i="8"/>
  <c r="C19" i="8" s="1"/>
  <c r="C18" i="8"/>
  <c r="C17" i="8"/>
  <c r="C16" i="8"/>
  <c r="C15" i="8"/>
  <c r="C14" i="8"/>
  <c r="X2" i="1" s="1"/>
  <c r="C13" i="8"/>
  <c r="C9" i="8"/>
  <c r="C8" i="8"/>
  <c r="B7" i="8"/>
  <c r="B10" i="8" s="1"/>
  <c r="B20" i="8" s="1"/>
  <c r="C6" i="8"/>
  <c r="C5" i="8"/>
  <c r="C4" i="8"/>
  <c r="C36" i="7"/>
  <c r="C32" i="7"/>
  <c r="AP7" i="1" s="1"/>
  <c r="C31" i="7"/>
  <c r="B28" i="7"/>
  <c r="C28" i="7" s="1"/>
  <c r="C27" i="7"/>
  <c r="C26" i="7"/>
  <c r="C25" i="7"/>
  <c r="C24" i="7"/>
  <c r="C23" i="7"/>
  <c r="C19" i="7"/>
  <c r="B19" i="7"/>
  <c r="C18" i="7"/>
  <c r="C17" i="7"/>
  <c r="C16" i="7"/>
  <c r="C15" i="7"/>
  <c r="C14" i="7"/>
  <c r="C13" i="7"/>
  <c r="B10" i="7"/>
  <c r="C9" i="7"/>
  <c r="C8" i="7"/>
  <c r="B7" i="7"/>
  <c r="C7" i="7" s="1"/>
  <c r="Q7" i="1" s="1"/>
  <c r="C6" i="7"/>
  <c r="C5" i="7"/>
  <c r="C4" i="7"/>
  <c r="C36" i="6"/>
  <c r="C32" i="6"/>
  <c r="C31" i="6"/>
  <c r="B28" i="6"/>
  <c r="C28" i="6" s="1"/>
  <c r="C27" i="6"/>
  <c r="C26" i="6"/>
  <c r="C25" i="6"/>
  <c r="C24" i="6"/>
  <c r="C23" i="6"/>
  <c r="B19" i="6"/>
  <c r="C19" i="6" s="1"/>
  <c r="C18" i="6"/>
  <c r="C17" i="6"/>
  <c r="C16" i="6"/>
  <c r="C15" i="6"/>
  <c r="C14" i="6"/>
  <c r="C13" i="6"/>
  <c r="C9" i="6"/>
  <c r="C8" i="6"/>
  <c r="B7" i="6"/>
  <c r="B10" i="6" s="1"/>
  <c r="C6" i="6"/>
  <c r="P5" i="1" s="1"/>
  <c r="B6" i="1" s="1"/>
  <c r="C5" i="6"/>
  <c r="C4" i="6"/>
  <c r="C36" i="5"/>
  <c r="C32" i="5"/>
  <c r="C31" i="5"/>
  <c r="B28" i="5"/>
  <c r="C28" i="5" s="1"/>
  <c r="AL1" i="1" s="1"/>
  <c r="C27" i="5"/>
  <c r="C26" i="5"/>
  <c r="C25" i="5"/>
  <c r="C24" i="5"/>
  <c r="C23" i="5"/>
  <c r="B19" i="5"/>
  <c r="C19" i="5" s="1"/>
  <c r="C18" i="5"/>
  <c r="C17" i="5"/>
  <c r="C16" i="5"/>
  <c r="Z1" i="1" s="1"/>
  <c r="C15" i="5"/>
  <c r="Y1" i="1" s="1"/>
  <c r="B15" i="1" s="1"/>
  <c r="C14" i="5"/>
  <c r="C13" i="5"/>
  <c r="C9" i="5"/>
  <c r="C8" i="5"/>
  <c r="B7" i="5"/>
  <c r="B10" i="5" s="1"/>
  <c r="C6" i="5"/>
  <c r="C5" i="5"/>
  <c r="C4" i="5"/>
  <c r="G36" i="4"/>
  <c r="G32" i="4"/>
  <c r="G31" i="4"/>
  <c r="F28" i="4"/>
  <c r="E28" i="4"/>
  <c r="D28" i="4"/>
  <c r="C28" i="4"/>
  <c r="B28" i="4"/>
  <c r="G27" i="4"/>
  <c r="G26" i="4"/>
  <c r="G25" i="4"/>
  <c r="AI3" i="1" s="1"/>
  <c r="G24" i="4"/>
  <c r="AH3" i="1" s="1"/>
  <c r="G23" i="4"/>
  <c r="F19" i="4"/>
  <c r="E19" i="4"/>
  <c r="D19" i="4"/>
  <c r="C19" i="4"/>
  <c r="B19" i="4"/>
  <c r="G18" i="4"/>
  <c r="G17" i="4"/>
  <c r="G16" i="4"/>
  <c r="G15" i="4"/>
  <c r="G14" i="4"/>
  <c r="G13" i="4"/>
  <c r="C10" i="4"/>
  <c r="C20" i="4" s="1"/>
  <c r="C30" i="4" s="1"/>
  <c r="C33" i="4" s="1"/>
  <c r="G9" i="4"/>
  <c r="G8" i="4"/>
  <c r="F7" i="4"/>
  <c r="F10" i="4" s="1"/>
  <c r="F20" i="4" s="1"/>
  <c r="F30" i="4" s="1"/>
  <c r="F33" i="4" s="1"/>
  <c r="E7" i="4"/>
  <c r="E10" i="4" s="1"/>
  <c r="E20" i="4" s="1"/>
  <c r="E30" i="4" s="1"/>
  <c r="E33" i="4" s="1"/>
  <c r="D7" i="4"/>
  <c r="D10" i="4" s="1"/>
  <c r="C7" i="4"/>
  <c r="B7" i="4"/>
  <c r="B10" i="4" s="1"/>
  <c r="G6" i="4"/>
  <c r="P3" i="1" s="1"/>
  <c r="G5" i="4"/>
  <c r="G4" i="4"/>
  <c r="N3" i="1" s="1"/>
  <c r="B4" i="1" s="1"/>
  <c r="D36" i="3"/>
  <c r="D32" i="3"/>
  <c r="D31" i="3"/>
  <c r="AO4" i="1" s="1"/>
  <c r="C28" i="3"/>
  <c r="B28" i="3"/>
  <c r="D27" i="3"/>
  <c r="D26" i="3"/>
  <c r="D25" i="3"/>
  <c r="D24" i="3"/>
  <c r="D23" i="3"/>
  <c r="AG4" i="1" s="1"/>
  <c r="C19" i="3"/>
  <c r="B19" i="3"/>
  <c r="D19" i="3" s="1"/>
  <c r="AC4" i="1" s="1"/>
  <c r="D18" i="3"/>
  <c r="AB4" i="1" s="1"/>
  <c r="D17" i="3"/>
  <c r="D16" i="3"/>
  <c r="D15" i="3"/>
  <c r="D14" i="3"/>
  <c r="D13" i="3"/>
  <c r="W4" i="1" s="1"/>
  <c r="D9" i="3"/>
  <c r="D8" i="3"/>
  <c r="C7" i="3"/>
  <c r="C10" i="3" s="1"/>
  <c r="C20" i="3" s="1"/>
  <c r="B7" i="3"/>
  <c r="B10" i="3" s="1"/>
  <c r="D6" i="3"/>
  <c r="D5" i="3"/>
  <c r="D4" i="3"/>
  <c r="C36" i="2"/>
  <c r="AT6" i="1" s="1"/>
  <c r="C32" i="2"/>
  <c r="C31" i="2"/>
  <c r="C28" i="2"/>
  <c r="AL6" i="1" s="1"/>
  <c r="B28" i="2"/>
  <c r="C27" i="2"/>
  <c r="C26" i="2"/>
  <c r="C25" i="2"/>
  <c r="C24" i="2"/>
  <c r="C23" i="2"/>
  <c r="AG6" i="1" s="1"/>
  <c r="B19" i="2"/>
  <c r="C19" i="2" s="1"/>
  <c r="AC6" i="1" s="1"/>
  <c r="C18" i="2"/>
  <c r="AB6" i="1" s="1"/>
  <c r="C17" i="2"/>
  <c r="AA6" i="1" s="1"/>
  <c r="C16" i="2"/>
  <c r="C15" i="2"/>
  <c r="C14" i="2"/>
  <c r="C13" i="2"/>
  <c r="B10" i="2"/>
  <c r="C9" i="2"/>
  <c r="C8" i="2"/>
  <c r="B7" i="2"/>
  <c r="C7" i="2" s="1"/>
  <c r="Q6" i="1" s="1"/>
  <c r="C6" i="2"/>
  <c r="P6" i="1" s="1"/>
  <c r="C5" i="2"/>
  <c r="O6" i="1" s="1"/>
  <c r="C4" i="2"/>
  <c r="AT59" i="1"/>
  <c r="AO59" i="1"/>
  <c r="AL59" i="1"/>
  <c r="AK59" i="1"/>
  <c r="AJ59" i="1"/>
  <c r="AI59" i="1"/>
  <c r="AH59" i="1"/>
  <c r="AG59" i="1"/>
  <c r="AB59" i="1"/>
  <c r="AA59" i="1"/>
  <c r="Z59" i="1"/>
  <c r="Y59" i="1"/>
  <c r="X59" i="1"/>
  <c r="W59" i="1"/>
  <c r="S59" i="1"/>
  <c r="R59" i="1"/>
  <c r="Q59" i="1"/>
  <c r="P59" i="1"/>
  <c r="O59" i="1"/>
  <c r="N59" i="1"/>
  <c r="AT56" i="1"/>
  <c r="AP56" i="1"/>
  <c r="AO56" i="1"/>
  <c r="AL56" i="1"/>
  <c r="AK56" i="1"/>
  <c r="AJ56" i="1"/>
  <c r="AI56" i="1"/>
  <c r="AH56" i="1"/>
  <c r="AG56" i="1"/>
  <c r="AC56" i="1"/>
  <c r="AB56" i="1"/>
  <c r="AA56" i="1"/>
  <c r="Y56" i="1"/>
  <c r="X56" i="1"/>
  <c r="W56" i="1"/>
  <c r="S56" i="1"/>
  <c r="R56" i="1"/>
  <c r="P56" i="1"/>
  <c r="O56" i="1"/>
  <c r="N56" i="1"/>
  <c r="AT55" i="1"/>
  <c r="AP55" i="1"/>
  <c r="AO55" i="1"/>
  <c r="AL55" i="1"/>
  <c r="AK55" i="1"/>
  <c r="AJ55" i="1"/>
  <c r="AI55" i="1"/>
  <c r="AH55" i="1"/>
  <c r="AG55" i="1"/>
  <c r="AC55" i="1"/>
  <c r="AB55" i="1"/>
  <c r="AA55" i="1"/>
  <c r="Y55" i="1"/>
  <c r="X55" i="1"/>
  <c r="W55" i="1"/>
  <c r="T55" i="1"/>
  <c r="S55" i="1"/>
  <c r="R55" i="1"/>
  <c r="Q55" i="1"/>
  <c r="P55" i="1"/>
  <c r="O55" i="1"/>
  <c r="AP54" i="1"/>
  <c r="AO54" i="1"/>
  <c r="AL54" i="1"/>
  <c r="AK54" i="1"/>
  <c r="AH54" i="1"/>
  <c r="AG54" i="1"/>
  <c r="AD54" i="1"/>
  <c r="AC54" i="1"/>
  <c r="AB54" i="1"/>
  <c r="AA54" i="1"/>
  <c r="Z54" i="1"/>
  <c r="Y54" i="1"/>
  <c r="S54" i="1"/>
  <c r="R54" i="1"/>
  <c r="Q54" i="1"/>
  <c r="P54" i="1"/>
  <c r="O54" i="1"/>
  <c r="N54" i="1"/>
  <c r="AP53" i="1"/>
  <c r="AO53" i="1"/>
  <c r="AL53" i="1"/>
  <c r="AK53" i="1"/>
  <c r="AJ53" i="1"/>
  <c r="AI53" i="1"/>
  <c r="AH53" i="1"/>
  <c r="AC53" i="1"/>
  <c r="AB53" i="1"/>
  <c r="AA53" i="1"/>
  <c r="Z53" i="1"/>
  <c r="Y53" i="1"/>
  <c r="X53" i="1"/>
  <c r="S53" i="1"/>
  <c r="R53" i="1"/>
  <c r="O53" i="1"/>
  <c r="N53" i="1"/>
  <c r="AT52" i="1"/>
  <c r="AP52" i="1"/>
  <c r="AO52" i="1"/>
  <c r="AL52" i="1"/>
  <c r="AK52" i="1"/>
  <c r="AJ52" i="1"/>
  <c r="AI52" i="1"/>
  <c r="AH52" i="1"/>
  <c r="AG52" i="1"/>
  <c r="AB52" i="1"/>
  <c r="AA52" i="1"/>
  <c r="Z52" i="1"/>
  <c r="Y52" i="1"/>
  <c r="X52" i="1"/>
  <c r="W52" i="1"/>
  <c r="S52" i="1"/>
  <c r="R52" i="1"/>
  <c r="P52" i="1"/>
  <c r="O52" i="1"/>
  <c r="N52" i="1"/>
  <c r="AT51" i="1"/>
  <c r="AP51" i="1"/>
  <c r="AO51" i="1"/>
  <c r="AJ51" i="1"/>
  <c r="AI51" i="1"/>
  <c r="AH51" i="1"/>
  <c r="AG51" i="1"/>
  <c r="AB51" i="1"/>
  <c r="AA51" i="1"/>
  <c r="Z51" i="1"/>
  <c r="Y51" i="1"/>
  <c r="X51" i="1"/>
  <c r="W51" i="1"/>
  <c r="S51" i="1"/>
  <c r="R51" i="1"/>
  <c r="P51" i="1"/>
  <c r="O51" i="1"/>
  <c r="AP50" i="1"/>
  <c r="AO50" i="1"/>
  <c r="AJ50" i="1"/>
  <c r="AI50" i="1"/>
  <c r="AH50" i="1"/>
  <c r="AG50" i="1"/>
  <c r="AA50" i="1"/>
  <c r="Z50" i="1"/>
  <c r="Y50" i="1"/>
  <c r="X50" i="1"/>
  <c r="W50" i="1"/>
  <c r="S50" i="1"/>
  <c r="R50" i="1"/>
  <c r="P50" i="1"/>
  <c r="O50" i="1"/>
  <c r="N50" i="1"/>
  <c r="AT49" i="1"/>
  <c r="AO49" i="1"/>
  <c r="AL49" i="1"/>
  <c r="AK49" i="1"/>
  <c r="AJ49" i="1"/>
  <c r="AI49" i="1"/>
  <c r="AH49" i="1"/>
  <c r="AG49" i="1"/>
  <c r="AB49" i="1"/>
  <c r="AA49" i="1"/>
  <c r="Z49" i="1"/>
  <c r="Y49" i="1"/>
  <c r="X49" i="1"/>
  <c r="W49" i="1"/>
  <c r="S49" i="1"/>
  <c r="R49" i="1"/>
  <c r="Q49" i="1"/>
  <c r="P49" i="1"/>
  <c r="O49" i="1"/>
  <c r="N49" i="1"/>
  <c r="AT48" i="1"/>
  <c r="AP48" i="1"/>
  <c r="AO48" i="1"/>
  <c r="AL48" i="1"/>
  <c r="AK48" i="1"/>
  <c r="AJ48" i="1"/>
  <c r="AI48" i="1"/>
  <c r="AH48" i="1"/>
  <c r="AG48" i="1"/>
  <c r="AC48" i="1"/>
  <c r="AB48" i="1"/>
  <c r="AA48" i="1"/>
  <c r="Z48" i="1"/>
  <c r="Y48" i="1"/>
  <c r="X48" i="1"/>
  <c r="S48" i="1"/>
  <c r="R48" i="1"/>
  <c r="P48" i="1"/>
  <c r="O48" i="1"/>
  <c r="N48" i="1"/>
  <c r="AT47" i="1"/>
  <c r="AP47" i="1"/>
  <c r="AO47" i="1"/>
  <c r="AL47" i="1"/>
  <c r="AK47" i="1"/>
  <c r="AJ47" i="1"/>
  <c r="AI47" i="1"/>
  <c r="AH47" i="1"/>
  <c r="AG47" i="1"/>
  <c r="AC47" i="1"/>
  <c r="AB47" i="1"/>
  <c r="AA47" i="1"/>
  <c r="X47" i="1"/>
  <c r="W47" i="1"/>
  <c r="S47" i="1"/>
  <c r="P47" i="1"/>
  <c r="O47" i="1"/>
  <c r="N47" i="1"/>
  <c r="AT46" i="1"/>
  <c r="AP46" i="1"/>
  <c r="AO46" i="1"/>
  <c r="AL46" i="1"/>
  <c r="AK46" i="1"/>
  <c r="AJ46" i="1"/>
  <c r="AI46" i="1"/>
  <c r="AH46" i="1"/>
  <c r="AG46" i="1"/>
  <c r="AC46" i="1"/>
  <c r="AB46" i="1"/>
  <c r="AA46" i="1"/>
  <c r="Z46" i="1"/>
  <c r="Y46" i="1"/>
  <c r="X46" i="1"/>
  <c r="W46" i="1"/>
  <c r="S46" i="1"/>
  <c r="R46" i="1"/>
  <c r="P46" i="1"/>
  <c r="O46" i="1"/>
  <c r="AT45" i="1"/>
  <c r="AP45" i="1"/>
  <c r="AO45" i="1"/>
  <c r="AL45" i="1"/>
  <c r="AK45" i="1"/>
  <c r="AJ45" i="1"/>
  <c r="AI45" i="1"/>
  <c r="AH45" i="1"/>
  <c r="AG45" i="1"/>
  <c r="AC45" i="1"/>
  <c r="AB45" i="1"/>
  <c r="AA45" i="1"/>
  <c r="Z45" i="1"/>
  <c r="Y45" i="1"/>
  <c r="X45" i="1"/>
  <c r="W45" i="1"/>
  <c r="R45" i="1"/>
  <c r="Q45" i="1"/>
  <c r="P45" i="1"/>
  <c r="O45" i="1"/>
  <c r="N45" i="1"/>
  <c r="AT44" i="1"/>
  <c r="AP44" i="1"/>
  <c r="AO44" i="1"/>
  <c r="AL44" i="1"/>
  <c r="AK44" i="1"/>
  <c r="AJ44" i="1"/>
  <c r="AI44" i="1"/>
  <c r="AH44" i="1"/>
  <c r="AC44" i="1"/>
  <c r="AB44" i="1"/>
  <c r="AA44" i="1"/>
  <c r="Z44" i="1"/>
  <c r="Y44" i="1"/>
  <c r="X44" i="1"/>
  <c r="W44" i="1"/>
  <c r="S44" i="1"/>
  <c r="R44" i="1"/>
  <c r="Q44" i="1"/>
  <c r="P44" i="1"/>
  <c r="O44" i="1"/>
  <c r="N44" i="1"/>
  <c r="AT43" i="1"/>
  <c r="AP43" i="1"/>
  <c r="AO43" i="1"/>
  <c r="AL43" i="1"/>
  <c r="AK43" i="1"/>
  <c r="AJ43" i="1"/>
  <c r="AI43" i="1"/>
  <c r="AH43" i="1"/>
  <c r="AG43" i="1"/>
  <c r="AC43" i="1"/>
  <c r="AB43" i="1"/>
  <c r="AA43" i="1"/>
  <c r="Z43" i="1"/>
  <c r="Y43" i="1"/>
  <c r="X43" i="1"/>
  <c r="S43" i="1"/>
  <c r="R43" i="1"/>
  <c r="P43" i="1"/>
  <c r="O43" i="1"/>
  <c r="AT42" i="1"/>
  <c r="AP42" i="1"/>
  <c r="AO42" i="1"/>
  <c r="AK42" i="1"/>
  <c r="AJ42" i="1"/>
  <c r="AI42" i="1"/>
  <c r="AH42" i="1"/>
  <c r="AG42" i="1"/>
  <c r="AB42" i="1"/>
  <c r="AA42" i="1"/>
  <c r="Z42" i="1"/>
  <c r="Y42" i="1"/>
  <c r="X42" i="1"/>
  <c r="W42" i="1"/>
  <c r="S42" i="1"/>
  <c r="R42" i="1"/>
  <c r="P42" i="1"/>
  <c r="O42" i="1"/>
  <c r="AT41" i="1"/>
  <c r="AP41" i="1"/>
  <c r="AO41" i="1"/>
  <c r="AK41" i="1"/>
  <c r="AI41" i="1"/>
  <c r="AH41" i="1"/>
  <c r="AG41" i="1"/>
  <c r="AC41" i="1"/>
  <c r="AB41" i="1"/>
  <c r="AA41" i="1"/>
  <c r="Z41" i="1"/>
  <c r="Y41" i="1"/>
  <c r="X41" i="1"/>
  <c r="S41" i="1"/>
  <c r="R41" i="1"/>
  <c r="P41" i="1"/>
  <c r="O41" i="1"/>
  <c r="N41" i="1"/>
  <c r="AT39" i="1"/>
  <c r="AP39" i="1"/>
  <c r="AO39" i="1"/>
  <c r="AL39" i="1"/>
  <c r="AK39" i="1"/>
  <c r="AJ39" i="1"/>
  <c r="AI39" i="1"/>
  <c r="AH39" i="1"/>
  <c r="AC39" i="1"/>
  <c r="AB39" i="1"/>
  <c r="AA39" i="1"/>
  <c r="Z39" i="1"/>
  <c r="Y39" i="1"/>
  <c r="X39" i="1"/>
  <c r="W39" i="1"/>
  <c r="P39" i="1"/>
  <c r="O39" i="1"/>
  <c r="N39" i="1"/>
  <c r="AT38" i="1"/>
  <c r="AP38" i="1"/>
  <c r="AO38" i="1"/>
  <c r="AL38" i="1"/>
  <c r="AK38" i="1"/>
  <c r="AJ38" i="1"/>
  <c r="AI38" i="1"/>
  <c r="AH38" i="1"/>
  <c r="AG38" i="1"/>
  <c r="AC38" i="1"/>
  <c r="AB38" i="1"/>
  <c r="AA38" i="1"/>
  <c r="Z38" i="1"/>
  <c r="Y38" i="1"/>
  <c r="X38" i="1"/>
  <c r="W38" i="1"/>
  <c r="R38" i="1"/>
  <c r="Q38" i="1"/>
  <c r="P38" i="1"/>
  <c r="O38" i="1"/>
  <c r="N38" i="1"/>
  <c r="AT37" i="1"/>
  <c r="AP37" i="1"/>
  <c r="AO37" i="1"/>
  <c r="AK37" i="1"/>
  <c r="AJ37" i="1"/>
  <c r="AI37" i="1"/>
  <c r="AH37" i="1"/>
  <c r="AG37" i="1"/>
  <c r="AB37" i="1"/>
  <c r="AA37" i="1"/>
  <c r="Z37" i="1"/>
  <c r="Y37" i="1"/>
  <c r="X37" i="1"/>
  <c r="W37" i="1"/>
  <c r="S37" i="1"/>
  <c r="R37" i="1"/>
  <c r="Q37" i="1"/>
  <c r="P37" i="1"/>
  <c r="O37" i="1"/>
  <c r="N37" i="1"/>
  <c r="AT35" i="1"/>
  <c r="AP35" i="1"/>
  <c r="AO35" i="1"/>
  <c r="AL35" i="1"/>
  <c r="AK35" i="1"/>
  <c r="AJ35" i="1"/>
  <c r="AI35" i="1"/>
  <c r="AH35" i="1"/>
  <c r="AB35" i="1"/>
  <c r="AA35" i="1"/>
  <c r="Z35" i="1"/>
  <c r="Y35" i="1"/>
  <c r="X35" i="1"/>
  <c r="W35" i="1"/>
  <c r="S35" i="1"/>
  <c r="R35" i="1"/>
  <c r="P35" i="1"/>
  <c r="O35" i="1"/>
  <c r="N35" i="1"/>
  <c r="AT34" i="1"/>
  <c r="AP34" i="1"/>
  <c r="AO34" i="1"/>
  <c r="AK34" i="1"/>
  <c r="AJ34" i="1"/>
  <c r="AI34" i="1"/>
  <c r="AH34" i="1"/>
  <c r="AG34" i="1"/>
  <c r="AC34" i="1"/>
  <c r="AB34" i="1"/>
  <c r="AA34" i="1"/>
  <c r="Z34" i="1"/>
  <c r="Y34" i="1"/>
  <c r="X34" i="1"/>
  <c r="W34" i="1"/>
  <c r="S34" i="1"/>
  <c r="R34" i="1"/>
  <c r="P34" i="1"/>
  <c r="O34" i="1"/>
  <c r="N34" i="1"/>
  <c r="AT33" i="1"/>
  <c r="AP33" i="1"/>
  <c r="AO33" i="1"/>
  <c r="AL33" i="1"/>
  <c r="AK33" i="1"/>
  <c r="AJ33" i="1"/>
  <c r="AI33" i="1"/>
  <c r="AH33" i="1"/>
  <c r="AG33" i="1"/>
  <c r="AC33" i="1"/>
  <c r="AB33" i="1"/>
  <c r="AA33" i="1"/>
  <c r="Z33" i="1"/>
  <c r="Y33" i="1"/>
  <c r="X33" i="1"/>
  <c r="W33" i="1"/>
  <c r="S33" i="1"/>
  <c r="R33" i="1"/>
  <c r="Q33" i="1"/>
  <c r="P33" i="1"/>
  <c r="O33" i="1"/>
  <c r="AP32" i="1"/>
  <c r="AO32" i="1"/>
  <c r="AL32" i="1"/>
  <c r="AK32" i="1"/>
  <c r="AJ32" i="1"/>
  <c r="AI32" i="1"/>
  <c r="AH32" i="1"/>
  <c r="AG32" i="1"/>
  <c r="AB32" i="1"/>
  <c r="AA32" i="1"/>
  <c r="Z32" i="1"/>
  <c r="Y32" i="1"/>
  <c r="X32" i="1"/>
  <c r="W32" i="1"/>
  <c r="S32" i="1"/>
  <c r="R32" i="1"/>
  <c r="Q32" i="1"/>
  <c r="P32" i="1"/>
  <c r="O32" i="1"/>
  <c r="N32" i="1"/>
  <c r="AT31" i="1"/>
  <c r="AP31" i="1"/>
  <c r="AO31" i="1"/>
  <c r="AL31" i="1"/>
  <c r="AK31" i="1"/>
  <c r="AJ31" i="1"/>
  <c r="AI31" i="1"/>
  <c r="AH31" i="1"/>
  <c r="AG31" i="1"/>
  <c r="AC31" i="1"/>
  <c r="AB31" i="1"/>
  <c r="AA31" i="1"/>
  <c r="Z31" i="1"/>
  <c r="Y31" i="1"/>
  <c r="X31" i="1"/>
  <c r="W31" i="1"/>
  <c r="T31" i="1"/>
  <c r="S31" i="1"/>
  <c r="P31" i="1"/>
  <c r="O31" i="1"/>
  <c r="N31" i="1"/>
  <c r="AT29" i="1"/>
  <c r="AP29" i="1"/>
  <c r="AO29" i="1"/>
  <c r="AJ29" i="1"/>
  <c r="AI29" i="1"/>
  <c r="AH29" i="1"/>
  <c r="AG29" i="1"/>
  <c r="AB29" i="1"/>
  <c r="AA29" i="1"/>
  <c r="Z29" i="1"/>
  <c r="Y29" i="1"/>
  <c r="X29" i="1"/>
  <c r="W29" i="1"/>
  <c r="S29" i="1"/>
  <c r="R29" i="1"/>
  <c r="P29" i="1"/>
  <c r="O29" i="1"/>
  <c r="N29" i="1"/>
  <c r="AT28" i="1"/>
  <c r="AP28" i="1"/>
  <c r="AO28" i="1"/>
  <c r="AL28" i="1"/>
  <c r="AK28" i="1"/>
  <c r="AJ28" i="1"/>
  <c r="AI28" i="1"/>
  <c r="AH28" i="1"/>
  <c r="AG28" i="1"/>
  <c r="AC28" i="1"/>
  <c r="AB28" i="1"/>
  <c r="AA28" i="1"/>
  <c r="Z28" i="1"/>
  <c r="W28" i="1"/>
  <c r="S28" i="1"/>
  <c r="R28" i="1"/>
  <c r="O28" i="1"/>
  <c r="N28" i="1"/>
  <c r="AT27" i="1"/>
  <c r="AP27" i="1"/>
  <c r="AO27" i="1"/>
  <c r="AK27" i="1"/>
  <c r="AJ27" i="1"/>
  <c r="AI27" i="1"/>
  <c r="AH27" i="1"/>
  <c r="AG27" i="1"/>
  <c r="AA27" i="1"/>
  <c r="Z27" i="1"/>
  <c r="Y27" i="1"/>
  <c r="X27" i="1"/>
  <c r="W27" i="1"/>
  <c r="S27" i="1"/>
  <c r="R27" i="1"/>
  <c r="P27" i="1"/>
  <c r="O27" i="1"/>
  <c r="N27" i="1"/>
  <c r="AT26" i="1"/>
  <c r="AP26" i="1"/>
  <c r="AO26" i="1"/>
  <c r="AL26" i="1"/>
  <c r="AK26" i="1"/>
  <c r="AJ26" i="1"/>
  <c r="AI26" i="1"/>
  <c r="AH26" i="1"/>
  <c r="AG26" i="1"/>
  <c r="AB26" i="1"/>
  <c r="AA26" i="1"/>
  <c r="Z26" i="1"/>
  <c r="Y26" i="1"/>
  <c r="X26" i="1"/>
  <c r="W26" i="1"/>
  <c r="S26" i="1"/>
  <c r="R26" i="1"/>
  <c r="P26" i="1"/>
  <c r="O26" i="1"/>
  <c r="N26" i="1"/>
  <c r="AT25" i="1"/>
  <c r="AP25" i="1"/>
  <c r="AO25" i="1"/>
  <c r="AL25" i="1"/>
  <c r="AK25" i="1"/>
  <c r="AJ25" i="1"/>
  <c r="AI25" i="1"/>
  <c r="AH25" i="1"/>
  <c r="AG25" i="1"/>
  <c r="AC25" i="1"/>
  <c r="AB25" i="1"/>
  <c r="Z25" i="1"/>
  <c r="Y25" i="1"/>
  <c r="X25" i="1"/>
  <c r="W25" i="1"/>
  <c r="S25" i="1"/>
  <c r="R25" i="1"/>
  <c r="P25" i="1"/>
  <c r="O25" i="1"/>
  <c r="N25" i="1"/>
  <c r="AT19" i="1"/>
  <c r="AP19" i="1"/>
  <c r="AO19" i="1"/>
  <c r="AL19" i="1"/>
  <c r="AK19" i="1"/>
  <c r="AJ19" i="1"/>
  <c r="AI19" i="1"/>
  <c r="AH19" i="1"/>
  <c r="AC19" i="1"/>
  <c r="AB19" i="1"/>
  <c r="AA19" i="1"/>
  <c r="Z19" i="1"/>
  <c r="Y19" i="1"/>
  <c r="X19" i="1"/>
  <c r="W19" i="1"/>
  <c r="T19" i="1"/>
  <c r="S19" i="1"/>
  <c r="R19" i="1"/>
  <c r="Q19" i="1"/>
  <c r="P19" i="1"/>
  <c r="AP18" i="1"/>
  <c r="AO18" i="1"/>
  <c r="AL18" i="1"/>
  <c r="AK18" i="1"/>
  <c r="AI18" i="1"/>
  <c r="AH18" i="1"/>
  <c r="AG18" i="1"/>
  <c r="AC18" i="1"/>
  <c r="AB18" i="1"/>
  <c r="AA18" i="1"/>
  <c r="Z18" i="1"/>
  <c r="Y18" i="1"/>
  <c r="X18" i="1"/>
  <c r="W18" i="1"/>
  <c r="T18" i="1"/>
  <c r="S18" i="1"/>
  <c r="R18" i="1"/>
  <c r="P18" i="1"/>
  <c r="O18" i="1"/>
  <c r="N18" i="1"/>
  <c r="AT17" i="1"/>
  <c r="AP17" i="1"/>
  <c r="AO17" i="1"/>
  <c r="AK17" i="1"/>
  <c r="AJ17" i="1"/>
  <c r="AI17" i="1"/>
  <c r="AH17" i="1"/>
  <c r="AG17" i="1"/>
  <c r="AB17" i="1"/>
  <c r="AA17" i="1"/>
  <c r="Z17" i="1"/>
  <c r="Y17" i="1"/>
  <c r="X17" i="1"/>
  <c r="W17" i="1"/>
  <c r="Q17" i="1"/>
  <c r="P17" i="1"/>
  <c r="O17" i="1"/>
  <c r="N17" i="1"/>
  <c r="AT16" i="1"/>
  <c r="AP16" i="1"/>
  <c r="AO16" i="1"/>
  <c r="AL16" i="1"/>
  <c r="AK16" i="1"/>
  <c r="AJ16" i="1"/>
  <c r="AG16" i="1"/>
  <c r="AC16" i="1"/>
  <c r="AB16" i="1"/>
  <c r="AA16" i="1"/>
  <c r="Z16" i="1"/>
  <c r="Y16" i="1"/>
  <c r="X16" i="1"/>
  <c r="W16" i="1"/>
  <c r="S16" i="1"/>
  <c r="R16" i="1"/>
  <c r="O16" i="1"/>
  <c r="N16" i="1"/>
  <c r="AP15" i="1"/>
  <c r="AO15" i="1"/>
  <c r="AL15" i="1"/>
  <c r="AK15" i="1"/>
  <c r="AJ15" i="1"/>
  <c r="AI15" i="1"/>
  <c r="AH15" i="1"/>
  <c r="AG15" i="1"/>
  <c r="AB15" i="1"/>
  <c r="AA15" i="1"/>
  <c r="Z15" i="1"/>
  <c r="Y15" i="1"/>
  <c r="X15" i="1"/>
  <c r="W15" i="1"/>
  <c r="S15" i="1"/>
  <c r="R15" i="1"/>
  <c r="Q15" i="1"/>
  <c r="P15" i="1"/>
  <c r="O15" i="1"/>
  <c r="N15" i="1"/>
  <c r="AT14" i="1"/>
  <c r="AP14" i="1"/>
  <c r="AO14" i="1"/>
  <c r="AL14" i="1"/>
  <c r="AI14" i="1"/>
  <c r="AH14" i="1"/>
  <c r="AG14" i="1"/>
  <c r="AB14" i="1"/>
  <c r="AA14" i="1"/>
  <c r="Z14" i="1"/>
  <c r="Y14" i="1"/>
  <c r="X14" i="1"/>
  <c r="W14" i="1"/>
  <c r="S14" i="1"/>
  <c r="R14" i="1"/>
  <c r="P14" i="1"/>
  <c r="O14" i="1"/>
  <c r="N14" i="1"/>
  <c r="AT13" i="1"/>
  <c r="AP13" i="1"/>
  <c r="AO13" i="1"/>
  <c r="AK13" i="1"/>
  <c r="AJ13" i="1"/>
  <c r="AI13" i="1"/>
  <c r="AH13" i="1"/>
  <c r="AG13" i="1"/>
  <c r="AB13" i="1"/>
  <c r="AA13" i="1"/>
  <c r="Z13" i="1"/>
  <c r="Y13" i="1"/>
  <c r="X13" i="1"/>
  <c r="W13" i="1"/>
  <c r="S13" i="1"/>
  <c r="R13" i="1"/>
  <c r="P13" i="1"/>
  <c r="O13" i="1"/>
  <c r="N13" i="1"/>
  <c r="AT12" i="1"/>
  <c r="AP12" i="1"/>
  <c r="AO12" i="1"/>
  <c r="AL12" i="1"/>
  <c r="AK12" i="1"/>
  <c r="AJ12" i="1"/>
  <c r="AG12" i="1"/>
  <c r="AB12" i="1"/>
  <c r="AA12" i="1"/>
  <c r="Z12" i="1"/>
  <c r="Y12" i="1"/>
  <c r="X12" i="1"/>
  <c r="W12" i="1"/>
  <c r="S12" i="1"/>
  <c r="R12" i="1"/>
  <c r="P12" i="1"/>
  <c r="O12" i="1"/>
  <c r="N12" i="1"/>
  <c r="AT11" i="1"/>
  <c r="AP11" i="1"/>
  <c r="AO11" i="1"/>
  <c r="AK11" i="1"/>
  <c r="AJ11" i="1"/>
  <c r="AI11" i="1"/>
  <c r="AH11" i="1"/>
  <c r="AG11" i="1"/>
  <c r="Z11" i="1"/>
  <c r="Y11" i="1"/>
  <c r="X11" i="1"/>
  <c r="W11" i="1"/>
  <c r="R11" i="1"/>
  <c r="Q11" i="1"/>
  <c r="P11" i="1"/>
  <c r="O11" i="1"/>
  <c r="N11" i="1"/>
  <c r="AT10" i="1"/>
  <c r="AP10" i="1"/>
  <c r="AO10" i="1"/>
  <c r="AK10" i="1"/>
  <c r="AJ10" i="1"/>
  <c r="AI10" i="1"/>
  <c r="AH10" i="1"/>
  <c r="AG10" i="1"/>
  <c r="AC10" i="1"/>
  <c r="AB10" i="1"/>
  <c r="AA10" i="1"/>
  <c r="Z10" i="1"/>
  <c r="Y10" i="1"/>
  <c r="X10" i="1"/>
  <c r="W10" i="1"/>
  <c r="R10" i="1"/>
  <c r="P10" i="1"/>
  <c r="O10" i="1"/>
  <c r="AT9" i="1"/>
  <c r="AP9" i="1"/>
  <c r="AO9" i="1"/>
  <c r="AL9" i="1"/>
  <c r="AK9" i="1"/>
  <c r="AJ9" i="1"/>
  <c r="AI9" i="1"/>
  <c r="AG9" i="1"/>
  <c r="AC9" i="1"/>
  <c r="AB9" i="1"/>
  <c r="AA9" i="1"/>
  <c r="Y9" i="1"/>
  <c r="X9" i="1"/>
  <c r="W9" i="1"/>
  <c r="S9" i="1"/>
  <c r="R9" i="1"/>
  <c r="P9" i="1"/>
  <c r="O9" i="1"/>
  <c r="N9" i="1"/>
  <c r="AT8" i="1"/>
  <c r="AP8" i="1"/>
  <c r="AO8" i="1"/>
  <c r="AL8" i="1"/>
  <c r="AK8" i="1"/>
  <c r="AJ8" i="1"/>
  <c r="AI8" i="1"/>
  <c r="AG8" i="1"/>
  <c r="AB8" i="1"/>
  <c r="AA8" i="1"/>
  <c r="Z8" i="1"/>
  <c r="Y8" i="1"/>
  <c r="X8" i="1"/>
  <c r="W8" i="1"/>
  <c r="S8" i="1"/>
  <c r="R8" i="1"/>
  <c r="B8" i="1" s="1"/>
  <c r="P8" i="1"/>
  <c r="O8" i="1"/>
  <c r="N8" i="1"/>
  <c r="AT7" i="1"/>
  <c r="AO7" i="1"/>
  <c r="AL7" i="1"/>
  <c r="AK7" i="1"/>
  <c r="AJ7" i="1"/>
  <c r="AI7" i="1"/>
  <c r="AH7" i="1"/>
  <c r="AG7" i="1"/>
  <c r="AC7" i="1"/>
  <c r="AB7" i="1"/>
  <c r="AA7" i="1"/>
  <c r="Z7" i="1"/>
  <c r="Y7" i="1"/>
  <c r="X7" i="1"/>
  <c r="W7" i="1"/>
  <c r="S7" i="1"/>
  <c r="R7" i="1"/>
  <c r="P7" i="1"/>
  <c r="O7" i="1"/>
  <c r="N7" i="1"/>
  <c r="AP6" i="1"/>
  <c r="AO6" i="1"/>
  <c r="AK6" i="1"/>
  <c r="AJ6" i="1"/>
  <c r="AI6" i="1"/>
  <c r="AH6" i="1"/>
  <c r="Z6" i="1"/>
  <c r="Y6" i="1"/>
  <c r="X6" i="1"/>
  <c r="W6" i="1"/>
  <c r="S6" i="1"/>
  <c r="R6" i="1"/>
  <c r="N6" i="1"/>
  <c r="AT5" i="1"/>
  <c r="AP5" i="1"/>
  <c r="AO5" i="1"/>
  <c r="AL5" i="1"/>
  <c r="AK5" i="1"/>
  <c r="AJ5" i="1"/>
  <c r="AI5" i="1"/>
  <c r="AH5" i="1"/>
  <c r="AG5" i="1"/>
  <c r="AC5" i="1"/>
  <c r="AB5" i="1"/>
  <c r="AA5" i="1"/>
  <c r="Z5" i="1"/>
  <c r="Y5" i="1"/>
  <c r="X5" i="1"/>
  <c r="W5" i="1"/>
  <c r="S5" i="1"/>
  <c r="R5" i="1"/>
  <c r="O5" i="1"/>
  <c r="N5" i="1"/>
  <c r="AT4" i="1"/>
  <c r="AP4" i="1"/>
  <c r="AK4" i="1"/>
  <c r="AJ4" i="1"/>
  <c r="AI4" i="1"/>
  <c r="AH4" i="1"/>
  <c r="AA4" i="1"/>
  <c r="Z4" i="1"/>
  <c r="Y4" i="1"/>
  <c r="X4" i="1"/>
  <c r="S4" i="1"/>
  <c r="R4" i="1"/>
  <c r="P4" i="1"/>
  <c r="O4" i="1"/>
  <c r="N4" i="1"/>
  <c r="AT3" i="1"/>
  <c r="AP3" i="1"/>
  <c r="AO3" i="1"/>
  <c r="AK3" i="1"/>
  <c r="AJ3" i="1"/>
  <c r="AG3" i="1"/>
  <c r="AB3" i="1"/>
  <c r="AA3" i="1"/>
  <c r="Z3" i="1"/>
  <c r="Y3" i="1"/>
  <c r="X3" i="1"/>
  <c r="W3" i="1"/>
  <c r="S3" i="1"/>
  <c r="R3" i="1"/>
  <c r="O3" i="1"/>
  <c r="AP2" i="1"/>
  <c r="AO2" i="1"/>
  <c r="AL2" i="1"/>
  <c r="AK2" i="1"/>
  <c r="AJ2" i="1"/>
  <c r="AI2" i="1"/>
  <c r="AH2" i="1"/>
  <c r="AG2" i="1"/>
  <c r="B23" i="1" s="1"/>
  <c r="AC2" i="1"/>
  <c r="AB2" i="1"/>
  <c r="AA2" i="1"/>
  <c r="Z2" i="1"/>
  <c r="Y2" i="1"/>
  <c r="W2" i="1"/>
  <c r="S2" i="1"/>
  <c r="R2" i="1"/>
  <c r="P2" i="1"/>
  <c r="O2" i="1"/>
  <c r="N2" i="1"/>
  <c r="AT1" i="1"/>
  <c r="AP1" i="1"/>
  <c r="AO1" i="1"/>
  <c r="AK1" i="1"/>
  <c r="AJ1" i="1"/>
  <c r="AI1" i="1"/>
  <c r="AH1" i="1"/>
  <c r="AG1" i="1"/>
  <c r="AC1" i="1"/>
  <c r="AB1" i="1"/>
  <c r="AA1" i="1"/>
  <c r="X1" i="1"/>
  <c r="B14" i="1" s="1"/>
  <c r="W1" i="1"/>
  <c r="B13" i="1" s="1"/>
  <c r="S1" i="1"/>
  <c r="R1" i="1"/>
  <c r="P1" i="1"/>
  <c r="O1" i="1"/>
  <c r="N1" i="1"/>
  <c r="I7" i="13" l="1"/>
  <c r="Q10" i="1" s="1"/>
  <c r="C7" i="41"/>
  <c r="Q53" i="1" s="1"/>
  <c r="D7" i="3"/>
  <c r="Q4" i="1" s="1"/>
  <c r="B20" i="26"/>
  <c r="C10" i="50"/>
  <c r="C20" i="50" s="1"/>
  <c r="C30" i="50" s="1"/>
  <c r="C33" i="50" s="1"/>
  <c r="D7" i="50"/>
  <c r="Q52" i="1" s="1"/>
  <c r="B18" i="1"/>
  <c r="C10" i="2"/>
  <c r="T6" i="1" s="1"/>
  <c r="B20" i="2"/>
  <c r="C30" i="3"/>
  <c r="C33" i="3" s="1"/>
  <c r="D20" i="4"/>
  <c r="D30" i="4" s="1"/>
  <c r="D33" i="4" s="1"/>
  <c r="B16" i="1"/>
  <c r="B30" i="31"/>
  <c r="C10" i="6"/>
  <c r="T5" i="1" s="1"/>
  <c r="B20" i="6"/>
  <c r="K10" i="31"/>
  <c r="T37" i="1" s="1"/>
  <c r="C7" i="6"/>
  <c r="Q5" i="1" s="1"/>
  <c r="B20" i="16"/>
  <c r="B25" i="1"/>
  <c r="B20" i="3"/>
  <c r="B20" i="4"/>
  <c r="G10" i="4"/>
  <c r="T3" i="1" s="1"/>
  <c r="C10" i="5"/>
  <c r="T1" i="1" s="1"/>
  <c r="B20" i="5"/>
  <c r="B19" i="1"/>
  <c r="B26" i="1"/>
  <c r="D10" i="3"/>
  <c r="T4" i="1" s="1"/>
  <c r="C20" i="15"/>
  <c r="C30" i="15" s="1"/>
  <c r="C33" i="15" s="1"/>
  <c r="N10" i="15"/>
  <c r="T13" i="1" s="1"/>
  <c r="B20" i="9"/>
  <c r="G10" i="9"/>
  <c r="T15" i="1" s="1"/>
  <c r="B27" i="1"/>
  <c r="C10" i="7"/>
  <c r="T7" i="1" s="1"/>
  <c r="B20" i="7"/>
  <c r="D10" i="30"/>
  <c r="D20" i="30" s="1"/>
  <c r="D30" i="30" s="1"/>
  <c r="D33" i="30" s="1"/>
  <c r="F7" i="30"/>
  <c r="Q35" i="1" s="1"/>
  <c r="B17" i="1"/>
  <c r="B31" i="1"/>
  <c r="B20" i="20"/>
  <c r="C10" i="20"/>
  <c r="T16" i="1" s="1"/>
  <c r="B20" i="32"/>
  <c r="C10" i="32"/>
  <c r="T38" i="1" s="1"/>
  <c r="B9" i="1"/>
  <c r="B5" i="1"/>
  <c r="B32" i="1"/>
  <c r="D28" i="3"/>
  <c r="AL4" i="1" s="1"/>
  <c r="D30" i="10"/>
  <c r="D33" i="10" s="1"/>
  <c r="D10" i="44"/>
  <c r="T48" i="1" s="1"/>
  <c r="B33" i="39"/>
  <c r="B20" i="45"/>
  <c r="D20" i="9"/>
  <c r="D30" i="9" s="1"/>
  <c r="D33" i="9" s="1"/>
  <c r="I7" i="14"/>
  <c r="Q14" i="1" s="1"/>
  <c r="G20" i="16"/>
  <c r="G30" i="16" s="1"/>
  <c r="G33" i="16" s="1"/>
  <c r="E10" i="19"/>
  <c r="T17" i="1" s="1"/>
  <c r="B20" i="19"/>
  <c r="E30" i="31"/>
  <c r="E33" i="31" s="1"/>
  <c r="D30" i="39"/>
  <c r="D33" i="39" s="1"/>
  <c r="E20" i="39"/>
  <c r="AD42" i="1" s="1"/>
  <c r="E20" i="11"/>
  <c r="E30" i="11" s="1"/>
  <c r="E33" i="11" s="1"/>
  <c r="B20" i="13"/>
  <c r="I10" i="13"/>
  <c r="T10" i="1" s="1"/>
  <c r="H20" i="14"/>
  <c r="H30" i="14" s="1"/>
  <c r="H33" i="14" s="1"/>
  <c r="H28" i="10"/>
  <c r="AL11" i="1" s="1"/>
  <c r="B20" i="12"/>
  <c r="F10" i="12"/>
  <c r="T9" i="1" s="1"/>
  <c r="C20" i="17"/>
  <c r="AD18" i="1" s="1"/>
  <c r="B30" i="17"/>
  <c r="E20" i="25"/>
  <c r="E30" i="25" s="1"/>
  <c r="E33" i="25" s="1"/>
  <c r="F19" i="25"/>
  <c r="AC29" i="1" s="1"/>
  <c r="F20" i="31"/>
  <c r="F30" i="31" s="1"/>
  <c r="F33" i="31" s="1"/>
  <c r="E10" i="39"/>
  <c r="T42" i="1" s="1"/>
  <c r="C20" i="41"/>
  <c r="AD53" i="1" s="1"/>
  <c r="B30" i="41"/>
  <c r="B10" i="11"/>
  <c r="H7" i="11"/>
  <c r="Q8" i="1" s="1"/>
  <c r="B10" i="22"/>
  <c r="G7" i="22"/>
  <c r="Q26" i="1" s="1"/>
  <c r="G20" i="31"/>
  <c r="G30" i="31" s="1"/>
  <c r="G33" i="31" s="1"/>
  <c r="G7" i="36"/>
  <c r="Q47" i="1" s="1"/>
  <c r="C10" i="41"/>
  <c r="T53" i="1" s="1"/>
  <c r="B10" i="43"/>
  <c r="D7" i="43"/>
  <c r="Q56" i="1" s="1"/>
  <c r="F19" i="49"/>
  <c r="AC49" i="1" s="1"/>
  <c r="D10" i="50"/>
  <c r="T52" i="1" s="1"/>
  <c r="B20" i="49"/>
  <c r="F10" i="49"/>
  <c r="T49" i="1" s="1"/>
  <c r="B20" i="10"/>
  <c r="H10" i="10"/>
  <c r="T11" i="1" s="1"/>
  <c r="C10" i="27"/>
  <c r="T32" i="1" s="1"/>
  <c r="G7" i="4"/>
  <c r="Q3" i="1" s="1"/>
  <c r="F7" i="12"/>
  <c r="Q9" i="1" s="1"/>
  <c r="I10" i="14"/>
  <c r="T14" i="1" s="1"/>
  <c r="B20" i="14"/>
  <c r="C20" i="25"/>
  <c r="C30" i="25" s="1"/>
  <c r="C33" i="25" s="1"/>
  <c r="K19" i="31"/>
  <c r="AC37" i="1" s="1"/>
  <c r="B20" i="33"/>
  <c r="G10" i="33"/>
  <c r="T39" i="1" s="1"/>
  <c r="B30" i="36"/>
  <c r="G20" i="36"/>
  <c r="AD47" i="1" s="1"/>
  <c r="E10" i="37"/>
  <c r="T45" i="1" s="1"/>
  <c r="B20" i="37"/>
  <c r="D33" i="44"/>
  <c r="AQ48" i="1" s="1"/>
  <c r="D30" i="44"/>
  <c r="AN48" i="1" s="1"/>
  <c r="D20" i="49"/>
  <c r="D30" i="49" s="1"/>
  <c r="D33" i="49" s="1"/>
  <c r="C20" i="27"/>
  <c r="AD32" i="1" s="1"/>
  <c r="B30" i="27"/>
  <c r="C20" i="8"/>
  <c r="AD2" i="1" s="1"/>
  <c r="B30" i="8"/>
  <c r="C10" i="16"/>
  <c r="C20" i="16" s="1"/>
  <c r="C30" i="16" s="1"/>
  <c r="C33" i="16" s="1"/>
  <c r="H7" i="16"/>
  <c r="Q12" i="1" s="1"/>
  <c r="N7" i="15"/>
  <c r="Q13" i="1" s="1"/>
  <c r="N19" i="15"/>
  <c r="AC13" i="1" s="1"/>
  <c r="E20" i="16"/>
  <c r="E30" i="16" s="1"/>
  <c r="E33" i="16" s="1"/>
  <c r="D20" i="25"/>
  <c r="D30" i="25" s="1"/>
  <c r="D33" i="25" s="1"/>
  <c r="E10" i="29"/>
  <c r="T34" i="1" s="1"/>
  <c r="D10" i="35"/>
  <c r="T43" i="1" s="1"/>
  <c r="B20" i="35"/>
  <c r="C20" i="38"/>
  <c r="AD44" i="1" s="1"/>
  <c r="B30" i="38"/>
  <c r="D10" i="40"/>
  <c r="T46" i="1" s="1"/>
  <c r="B20" i="40"/>
  <c r="B10" i="48"/>
  <c r="D7" i="48"/>
  <c r="Q50" i="1" s="1"/>
  <c r="E20" i="49"/>
  <c r="E30" i="49" s="1"/>
  <c r="E33" i="49" s="1"/>
  <c r="G28" i="4"/>
  <c r="AL3" i="1" s="1"/>
  <c r="B28" i="1" s="1"/>
  <c r="C10" i="8"/>
  <c r="T2" i="1" s="1"/>
  <c r="G19" i="9"/>
  <c r="AC15" i="1" s="1"/>
  <c r="E19" i="19"/>
  <c r="AC17" i="1" s="1"/>
  <c r="B10" i="23"/>
  <c r="C7" i="23"/>
  <c r="Q27" i="1" s="1"/>
  <c r="B20" i="28"/>
  <c r="F10" i="28"/>
  <c r="T33" i="1" s="1"/>
  <c r="B20" i="30"/>
  <c r="C20" i="34"/>
  <c r="AD41" i="1" s="1"/>
  <c r="B30" i="34"/>
  <c r="C10" i="38"/>
  <c r="T44" i="1" s="1"/>
  <c r="C10" i="47"/>
  <c r="T51" i="1" s="1"/>
  <c r="B20" i="47"/>
  <c r="C10" i="21"/>
  <c r="T25" i="1" s="1"/>
  <c r="B20" i="21"/>
  <c r="B20" i="25"/>
  <c r="F10" i="25"/>
  <c r="T29" i="1" s="1"/>
  <c r="G19" i="4"/>
  <c r="AC3" i="1" s="1"/>
  <c r="H19" i="11"/>
  <c r="AC8" i="1" s="1"/>
  <c r="N20" i="15"/>
  <c r="AD13" i="1" s="1"/>
  <c r="B30" i="15"/>
  <c r="H19" i="16"/>
  <c r="AC12" i="1" s="1"/>
  <c r="C30" i="19"/>
  <c r="C33" i="19" s="1"/>
  <c r="B20" i="24"/>
  <c r="F10" i="24"/>
  <c r="T28" i="1" s="1"/>
  <c r="C20" i="28"/>
  <c r="C30" i="28" s="1"/>
  <c r="C33" i="28" s="1"/>
  <c r="D20" i="44"/>
  <c r="AD48" i="1" s="1"/>
  <c r="F7" i="24"/>
  <c r="Q28" i="1" s="1"/>
  <c r="B20" i="50"/>
  <c r="C7" i="5"/>
  <c r="Q1" i="1" s="1"/>
  <c r="C7" i="21"/>
  <c r="Q25" i="1" s="1"/>
  <c r="C7" i="47"/>
  <c r="Q51" i="1" s="1"/>
  <c r="D7" i="35"/>
  <c r="Q43" i="1" s="1"/>
  <c r="D7" i="40"/>
  <c r="Q46" i="1" s="1"/>
  <c r="B30" i="46"/>
  <c r="B20" i="29"/>
  <c r="B20" i="42"/>
  <c r="C7" i="8"/>
  <c r="Q2" i="1" s="1"/>
  <c r="C7" i="17"/>
  <c r="Q18" i="1" s="1"/>
  <c r="C7" i="20"/>
  <c r="Q16" i="1" s="1"/>
  <c r="C7" i="34"/>
  <c r="Q41" i="1" s="1"/>
  <c r="E7" i="39"/>
  <c r="Q42" i="1" s="1"/>
  <c r="D7" i="44"/>
  <c r="Q48" i="1" s="1"/>
  <c r="B20" i="18"/>
  <c r="G10" i="36"/>
  <c r="T47" i="1" s="1"/>
  <c r="F20" i="25" l="1"/>
  <c r="AD29" i="1" s="1"/>
  <c r="B30" i="25"/>
  <c r="D20" i="35"/>
  <c r="AD43" i="1" s="1"/>
  <c r="B30" i="35"/>
  <c r="D10" i="43"/>
  <c r="T56" i="1" s="1"/>
  <c r="B20" i="43"/>
  <c r="C20" i="42"/>
  <c r="AD55" i="1" s="1"/>
  <c r="B30" i="42"/>
  <c r="E20" i="29"/>
  <c r="AD34" i="1" s="1"/>
  <c r="B30" i="29"/>
  <c r="F20" i="24"/>
  <c r="AD28" i="1" s="1"/>
  <c r="B30" i="24"/>
  <c r="B30" i="4"/>
  <c r="G20" i="4"/>
  <c r="AD3" i="1" s="1"/>
  <c r="C20" i="21"/>
  <c r="AD25" i="1" s="1"/>
  <c r="B30" i="21"/>
  <c r="C20" i="5"/>
  <c r="AD1" i="1" s="1"/>
  <c r="B30" i="5"/>
  <c r="B33" i="46"/>
  <c r="C33" i="46" s="1"/>
  <c r="AQ54" i="1" s="1"/>
  <c r="C30" i="46"/>
  <c r="AN54" i="1" s="1"/>
  <c r="E20" i="37"/>
  <c r="AD45" i="1" s="1"/>
  <c r="B30" i="37"/>
  <c r="B30" i="3"/>
  <c r="D20" i="3"/>
  <c r="AD4" i="1" s="1"/>
  <c r="B33" i="27"/>
  <c r="C33" i="27" s="1"/>
  <c r="AQ32" i="1" s="1"/>
  <c r="C30" i="27"/>
  <c r="AN32" i="1" s="1"/>
  <c r="E20" i="19"/>
  <c r="AD17" i="1" s="1"/>
  <c r="B30" i="19"/>
  <c r="B20" i="22"/>
  <c r="G10" i="22"/>
  <c r="T26" i="1" s="1"/>
  <c r="B30" i="12"/>
  <c r="F20" i="12"/>
  <c r="AD9" i="1" s="1"/>
  <c r="C20" i="2"/>
  <c r="AD6" i="1" s="1"/>
  <c r="B30" i="2"/>
  <c r="B33" i="31"/>
  <c r="K33" i="31" s="1"/>
  <c r="AQ37" i="1" s="1"/>
  <c r="K30" i="31"/>
  <c r="AN37" i="1" s="1"/>
  <c r="B33" i="34"/>
  <c r="C33" i="34" s="1"/>
  <c r="AQ41" i="1" s="1"/>
  <c r="C30" i="34"/>
  <c r="AN41" i="1" s="1"/>
  <c r="B33" i="15"/>
  <c r="N33" i="15" s="1"/>
  <c r="AQ13" i="1" s="1"/>
  <c r="N30" i="15"/>
  <c r="AN13" i="1" s="1"/>
  <c r="B30" i="10"/>
  <c r="H20" i="10"/>
  <c r="AD11" i="1" s="1"/>
  <c r="B30" i="9"/>
  <c r="G20" i="9"/>
  <c r="AD15" i="1" s="1"/>
  <c r="H10" i="16"/>
  <c r="T12" i="1" s="1"/>
  <c r="B20" i="11"/>
  <c r="H10" i="11"/>
  <c r="T8" i="1" s="1"/>
  <c r="B10" i="1" s="1"/>
  <c r="B30" i="45"/>
  <c r="C20" i="45"/>
  <c r="AD59" i="1" s="1"/>
  <c r="B30" i="32"/>
  <c r="C20" i="32"/>
  <c r="AD38" i="1" s="1"/>
  <c r="B30" i="16"/>
  <c r="H20" i="16"/>
  <c r="AD12" i="1" s="1"/>
  <c r="K20" i="31"/>
  <c r="AD37" i="1" s="1"/>
  <c r="D20" i="18"/>
  <c r="AD19" i="1" s="1"/>
  <c r="B30" i="18"/>
  <c r="E30" i="39"/>
  <c r="AN42" i="1" s="1"/>
  <c r="B30" i="14"/>
  <c r="I20" i="14"/>
  <c r="AD14" i="1" s="1"/>
  <c r="C20" i="47"/>
  <c r="AD51" i="1" s="1"/>
  <c r="B30" i="47"/>
  <c r="B30" i="7"/>
  <c r="C20" i="7"/>
  <c r="AD7" i="1" s="1"/>
  <c r="B33" i="36"/>
  <c r="G33" i="36" s="1"/>
  <c r="AQ47" i="1" s="1"/>
  <c r="G30" i="36"/>
  <c r="AN47" i="1" s="1"/>
  <c r="F20" i="30"/>
  <c r="AD35" i="1" s="1"/>
  <c r="B30" i="30"/>
  <c r="D20" i="40"/>
  <c r="AD46" i="1" s="1"/>
  <c r="B30" i="40"/>
  <c r="F20" i="49"/>
  <c r="AD49" i="1" s="1"/>
  <c r="B30" i="49"/>
  <c r="B33" i="8"/>
  <c r="C33" i="8" s="1"/>
  <c r="AQ2" i="1" s="1"/>
  <c r="C30" i="8"/>
  <c r="AN2" i="1" s="1"/>
  <c r="B30" i="13"/>
  <c r="I20" i="13"/>
  <c r="AD10" i="1" s="1"/>
  <c r="E33" i="39"/>
  <c r="AQ42" i="1" s="1"/>
  <c r="C20" i="20"/>
  <c r="AD16" i="1" s="1"/>
  <c r="B30" i="20"/>
  <c r="C10" i="23"/>
  <c r="T27" i="1" s="1"/>
  <c r="B20" i="23"/>
  <c r="B33" i="17"/>
  <c r="C33" i="17" s="1"/>
  <c r="AQ18" i="1" s="1"/>
  <c r="C30" i="17"/>
  <c r="AN18" i="1" s="1"/>
  <c r="F10" i="30"/>
  <c r="T35" i="1" s="1"/>
  <c r="D10" i="48"/>
  <c r="T50" i="1" s="1"/>
  <c r="B20" i="48"/>
  <c r="B33" i="41"/>
  <c r="C33" i="41" s="1"/>
  <c r="AQ53" i="1" s="1"/>
  <c r="C30" i="41"/>
  <c r="AN53" i="1" s="1"/>
  <c r="B7" i="1"/>
  <c r="B30" i="33"/>
  <c r="G20" i="33"/>
  <c r="AD39" i="1" s="1"/>
  <c r="D20" i="50"/>
  <c r="AD52" i="1" s="1"/>
  <c r="B30" i="50"/>
  <c r="F20" i="28"/>
  <c r="AD33" i="1" s="1"/>
  <c r="B30" i="28"/>
  <c r="B33" i="38"/>
  <c r="C33" i="38" s="1"/>
  <c r="AQ44" i="1" s="1"/>
  <c r="C30" i="38"/>
  <c r="AN44" i="1" s="1"/>
  <c r="C20" i="6"/>
  <c r="AD5" i="1" s="1"/>
  <c r="B30" i="6"/>
  <c r="B30" i="26"/>
  <c r="C20" i="26"/>
  <c r="AD31" i="1" s="1"/>
  <c r="F30" i="28" l="1"/>
  <c r="AN33" i="1" s="1"/>
  <c r="B33" i="28"/>
  <c r="F33" i="28" s="1"/>
  <c r="AQ33" i="1" s="1"/>
  <c r="E30" i="29"/>
  <c r="AN34" i="1" s="1"/>
  <c r="B33" i="29"/>
  <c r="E33" i="29" s="1"/>
  <c r="AQ34" i="1" s="1"/>
  <c r="B33" i="50"/>
  <c r="D33" i="50" s="1"/>
  <c r="AQ52" i="1" s="1"/>
  <c r="D30" i="50"/>
  <c r="AN52" i="1" s="1"/>
  <c r="C20" i="23"/>
  <c r="AD27" i="1" s="1"/>
  <c r="B30" i="23"/>
  <c r="D30" i="18"/>
  <c r="AN19" i="1" s="1"/>
  <c r="B33" i="18"/>
  <c r="D33" i="18" s="1"/>
  <c r="AQ19" i="1" s="1"/>
  <c r="B33" i="9"/>
  <c r="G33" i="9" s="1"/>
  <c r="AQ15" i="1" s="1"/>
  <c r="G30" i="9"/>
  <c r="AN15" i="1" s="1"/>
  <c r="B33" i="12"/>
  <c r="F33" i="12" s="1"/>
  <c r="AQ9" i="1" s="1"/>
  <c r="F30" i="12"/>
  <c r="AN9" i="1" s="1"/>
  <c r="B33" i="42"/>
  <c r="C33" i="42" s="1"/>
  <c r="AQ55" i="1" s="1"/>
  <c r="C30" i="42"/>
  <c r="AN55" i="1" s="1"/>
  <c r="E30" i="37"/>
  <c r="AN45" i="1" s="1"/>
  <c r="B33" i="37"/>
  <c r="E33" i="37" s="1"/>
  <c r="AQ45" i="1" s="1"/>
  <c r="B33" i="30"/>
  <c r="F33" i="30" s="1"/>
  <c r="AQ35" i="1" s="1"/>
  <c r="F30" i="30"/>
  <c r="AN35" i="1" s="1"/>
  <c r="B33" i="20"/>
  <c r="C33" i="20" s="1"/>
  <c r="AQ16" i="1" s="1"/>
  <c r="C30" i="20"/>
  <c r="AN16" i="1" s="1"/>
  <c r="B33" i="33"/>
  <c r="G33" i="33" s="1"/>
  <c r="AQ39" i="1" s="1"/>
  <c r="G30" i="33"/>
  <c r="AN39" i="1" s="1"/>
  <c r="H30" i="10"/>
  <c r="AN11" i="1" s="1"/>
  <c r="B33" i="10"/>
  <c r="H33" i="10" s="1"/>
  <c r="AQ11" i="1" s="1"/>
  <c r="B30" i="22"/>
  <c r="G20" i="22"/>
  <c r="AD26" i="1" s="1"/>
  <c r="B33" i="5"/>
  <c r="C33" i="5" s="1"/>
  <c r="AQ1" i="1" s="1"/>
  <c r="C30" i="5"/>
  <c r="AN1" i="1" s="1"/>
  <c r="D20" i="43"/>
  <c r="AD56" i="1" s="1"/>
  <c r="B30" i="43"/>
  <c r="B20" i="1"/>
  <c r="C30" i="26"/>
  <c r="AN31" i="1" s="1"/>
  <c r="B33" i="26"/>
  <c r="C33" i="26" s="1"/>
  <c r="AQ31" i="1" s="1"/>
  <c r="B33" i="21"/>
  <c r="C33" i="21" s="1"/>
  <c r="AQ25" i="1" s="1"/>
  <c r="C30" i="21"/>
  <c r="AN25" i="1" s="1"/>
  <c r="D30" i="35"/>
  <c r="AN43" i="1" s="1"/>
  <c r="B33" i="35"/>
  <c r="D33" i="35" s="1"/>
  <c r="AQ43" i="1" s="1"/>
  <c r="B33" i="3"/>
  <c r="D33" i="3" s="1"/>
  <c r="AQ4" i="1" s="1"/>
  <c r="D30" i="3"/>
  <c r="AN4" i="1" s="1"/>
  <c r="B33" i="14"/>
  <c r="I33" i="14" s="1"/>
  <c r="AQ14" i="1" s="1"/>
  <c r="I30" i="14"/>
  <c r="AN14" i="1" s="1"/>
  <c r="B33" i="2"/>
  <c r="C33" i="2" s="1"/>
  <c r="AQ6" i="1" s="1"/>
  <c r="C30" i="2"/>
  <c r="AN6" i="1" s="1"/>
  <c r="C30" i="7"/>
  <c r="AN7" i="1" s="1"/>
  <c r="B33" i="7"/>
  <c r="C33" i="7" s="1"/>
  <c r="AQ7" i="1" s="1"/>
  <c r="C30" i="32"/>
  <c r="AN38" i="1" s="1"/>
  <c r="B33" i="32"/>
  <c r="C33" i="32" s="1"/>
  <c r="AQ38" i="1" s="1"/>
  <c r="B33" i="16"/>
  <c r="H33" i="16" s="1"/>
  <c r="AQ12" i="1" s="1"/>
  <c r="H30" i="16"/>
  <c r="AN12" i="1" s="1"/>
  <c r="D20" i="48"/>
  <c r="AD50" i="1" s="1"/>
  <c r="B30" i="48"/>
  <c r="B33" i="47"/>
  <c r="C33" i="47" s="1"/>
  <c r="AQ51" i="1" s="1"/>
  <c r="C30" i="47"/>
  <c r="AN51" i="1" s="1"/>
  <c r="F30" i="25"/>
  <c r="AN29" i="1" s="1"/>
  <c r="B33" i="25"/>
  <c r="F33" i="25" s="1"/>
  <c r="AQ29" i="1" s="1"/>
  <c r="F30" i="49"/>
  <c r="AN49" i="1" s="1"/>
  <c r="B33" i="49"/>
  <c r="F33" i="49" s="1"/>
  <c r="AQ49" i="1" s="1"/>
  <c r="B33" i="24"/>
  <c r="F33" i="24" s="1"/>
  <c r="AQ28" i="1" s="1"/>
  <c r="F30" i="24"/>
  <c r="AN28" i="1" s="1"/>
  <c r="B30" i="11"/>
  <c r="H20" i="11"/>
  <c r="AD8" i="1" s="1"/>
  <c r="D30" i="40"/>
  <c r="AN46" i="1" s="1"/>
  <c r="B33" i="40"/>
  <c r="D33" i="40" s="1"/>
  <c r="AQ46" i="1" s="1"/>
  <c r="B33" i="19"/>
  <c r="E33" i="19" s="1"/>
  <c r="AQ17" i="1" s="1"/>
  <c r="E30" i="19"/>
  <c r="AN17" i="1" s="1"/>
  <c r="B33" i="6"/>
  <c r="C33" i="6" s="1"/>
  <c r="AQ5" i="1" s="1"/>
  <c r="C30" i="6"/>
  <c r="AN5" i="1" s="1"/>
  <c r="B33" i="13"/>
  <c r="I33" i="13" s="1"/>
  <c r="AQ10" i="1" s="1"/>
  <c r="I30" i="13"/>
  <c r="AN10" i="1" s="1"/>
  <c r="C30" i="45"/>
  <c r="AN59" i="1" s="1"/>
  <c r="B33" i="45"/>
  <c r="C33" i="45" s="1"/>
  <c r="AQ59" i="1" s="1"/>
  <c r="B33" i="4"/>
  <c r="G33" i="4" s="1"/>
  <c r="AQ3" i="1" s="1"/>
  <c r="G30" i="4"/>
  <c r="AN3" i="1" s="1"/>
  <c r="B33" i="43" l="1"/>
  <c r="D33" i="43" s="1"/>
  <c r="AQ56" i="1" s="1"/>
  <c r="D30" i="43"/>
  <c r="AN56" i="1" s="1"/>
  <c r="B33" i="23"/>
  <c r="C33" i="23" s="1"/>
  <c r="AQ27" i="1" s="1"/>
  <c r="C30" i="23"/>
  <c r="AN27" i="1" s="1"/>
  <c r="B33" i="48"/>
  <c r="D33" i="48" s="1"/>
  <c r="AQ50" i="1" s="1"/>
  <c r="D30" i="48"/>
  <c r="AN50" i="1" s="1"/>
  <c r="B33" i="22"/>
  <c r="G33" i="22" s="1"/>
  <c r="AQ26" i="1" s="1"/>
  <c r="G30" i="22"/>
  <c r="AN26" i="1" s="1"/>
  <c r="B33" i="11"/>
  <c r="H33" i="11" s="1"/>
  <c r="AQ8" i="1" s="1"/>
  <c r="B33" i="1" s="1"/>
  <c r="H30" i="11"/>
  <c r="AN8" i="1" s="1"/>
  <c r="B30" i="1" s="1"/>
</calcChain>
</file>

<file path=xl/sharedStrings.xml><?xml version="1.0" encoding="utf-8"?>
<sst xmlns="http://schemas.openxmlformats.org/spreadsheetml/2006/main" count="2092" uniqueCount="171">
  <si>
    <t>SOURCE OF RECEIPTS</t>
  </si>
  <si>
    <t>TOTALS</t>
  </si>
  <si>
    <t>REAL PROPERTY</t>
  </si>
  <si>
    <t>Agr/Res</t>
  </si>
  <si>
    <t>Com/Ind/Min</t>
  </si>
  <si>
    <t>Public Utility</t>
  </si>
  <si>
    <t>TOTAL CURRENT</t>
  </si>
  <si>
    <t>TOTAL DELINQUENT</t>
  </si>
  <si>
    <t>LESS TIF COLLECTED</t>
  </si>
  <si>
    <t>TOTAL COLLECTED</t>
  </si>
  <si>
    <t>REIMBURSEMENTS</t>
  </si>
  <si>
    <t>Non-Business Credit</t>
  </si>
  <si>
    <t>Non-Business Credit Delinquent</t>
  </si>
  <si>
    <t>Owner-Occupancy Credit</t>
  </si>
  <si>
    <t>Owner-Occupancy Credit Delinquent</t>
  </si>
  <si>
    <t>Homestead</t>
  </si>
  <si>
    <t>Homestead Delinquent</t>
  </si>
  <si>
    <t>TOTAL REIMBURSEMENTS</t>
  </si>
  <si>
    <t>TOTAL DISTRIBUTION</t>
  </si>
  <si>
    <t>DEDUCTIONS</t>
  </si>
  <si>
    <t>Aud. And Treas. Fees</t>
  </si>
  <si>
    <t>DETAC Fee</t>
  </si>
  <si>
    <t>Delinquent Advertising</t>
  </si>
  <si>
    <t>Tax Collector Salary</t>
  </si>
  <si>
    <t>Board of Election</t>
  </si>
  <si>
    <t>TOTAL DEDUCTIONS</t>
  </si>
  <si>
    <t>BALANCES</t>
  </si>
  <si>
    <t>Less Refunds</t>
  </si>
  <si>
    <t>Less Advances</t>
  </si>
  <si>
    <t>NET DISTRIBUTION</t>
  </si>
  <si>
    <t>OTHER</t>
  </si>
  <si>
    <t>Inflation Cap Credit</t>
  </si>
  <si>
    <t>2018 9-1-1 SYSTEM 1.00</t>
  </si>
  <si>
    <t>Please sign and return to this office, revised Code, Sec 321.34</t>
  </si>
  <si>
    <t>It is hereby certified that the above funds for retirement of bonds</t>
  </si>
  <si>
    <t>JENNIFER S. HUNTER</t>
  </si>
  <si>
    <t>COUNTY AUDITOR</t>
  </si>
  <si>
    <t>have been received and paid into the bond retirement fund</t>
  </si>
  <si>
    <t>DEPUTY AUDITOR</t>
  </si>
  <si>
    <t>SIGNATURE OF OFFICER</t>
  </si>
  <si>
    <t>2001 HEALTH SERVICES 1.00</t>
  </si>
  <si>
    <t>2020 HEALTH SERVICES 0.15</t>
  </si>
  <si>
    <t>1976 MRDD 0.10</t>
  </si>
  <si>
    <t>1976 MRDD 0.40</t>
  </si>
  <si>
    <t>1982 MRDD 1.20</t>
  </si>
  <si>
    <t>2005 DEVELOPMENTAL DISABILITIES 1.30</t>
  </si>
  <si>
    <t>2008 DEVELOPMENTAL DISABILITIES 1.00</t>
  </si>
  <si>
    <t xml:space="preserve"> GENERAL FUND 3.00</t>
  </si>
  <si>
    <t>2004 MENTAL HEALTH &amp; RECOVERY SVCS 0.50</t>
  </si>
  <si>
    <t>2006 SENIOR CITIZENS 0.80</t>
  </si>
  <si>
    <t xml:space="preserve"> VETERANS RELIEF 0.50</t>
  </si>
  <si>
    <t xml:space="preserve"> GENERAL FUND 4.90</t>
  </si>
  <si>
    <t>1976 CURRENT EXPENSE 19.30</t>
  </si>
  <si>
    <t>1985 CURRENT EXPENSE 8.00</t>
  </si>
  <si>
    <t>2006 BOND ($11,460,066) 1.25</t>
  </si>
  <si>
    <t>2009 SUBSTITUTE RC 5705.199 4.10</t>
  </si>
  <si>
    <t xml:space="preserve"> GENERAL FUND 5.00</t>
  </si>
  <si>
    <t>1976 CURRENT EXPENSE 17.80</t>
  </si>
  <si>
    <t>2003 BOND ($16,900,000) 0.75</t>
  </si>
  <si>
    <t>2003 PERMANENT IMP-ONGOING 0.50</t>
  </si>
  <si>
    <t>2011 SUBSTITUTE (RC 5705.199) 4.67</t>
  </si>
  <si>
    <t>2019 EMERGENCY ($769,711) 2.55</t>
  </si>
  <si>
    <t>1976 CURRENT EXPENSE 21.00</t>
  </si>
  <si>
    <t>1979 CURRENT EXPENSE 3.20</t>
  </si>
  <si>
    <t>1994 PERMANENT IMPROVEMENT 2.40</t>
  </si>
  <si>
    <t>2002 BOND ($25,000,000) 1.00</t>
  </si>
  <si>
    <t>2025 BOND ($70,625,000) 5.12</t>
  </si>
  <si>
    <t xml:space="preserve"> GENERAL FUND 4.20</t>
  </si>
  <si>
    <t>1976 CURRENT EXPENSE 20.20</t>
  </si>
  <si>
    <t>1996 CURRENT EXPENSE 12.90</t>
  </si>
  <si>
    <t>2001 BOND ($30,000,000) 0.50</t>
  </si>
  <si>
    <t xml:space="preserve"> GENERAL FUND 5.10</t>
  </si>
  <si>
    <t>1976 CURRENT EXPENSE 16.00</t>
  </si>
  <si>
    <t>1994 CURRENT EXPENSE 6.00</t>
  </si>
  <si>
    <t>1995 CURRENT EXPENSE 5.85</t>
  </si>
  <si>
    <t>1998 PERMANENT IMPROVEMENT 2.50</t>
  </si>
  <si>
    <t>2003 CURRENT EXPENSE 5.00</t>
  </si>
  <si>
    <t>2005 CURRENT EXPENSE 8.00</t>
  </si>
  <si>
    <t xml:space="preserve"> GENERAL FUND 4.50</t>
  </si>
  <si>
    <t>1976 CURRENT EXPENSE 21.80</t>
  </si>
  <si>
    <t>1983 PERMANENT IMPROVEMENT 5.00</t>
  </si>
  <si>
    <t>2003 BOND ($3,130,400) 1.60</t>
  </si>
  <si>
    <t>2003 BOND ($4,645,000) 2.00</t>
  </si>
  <si>
    <t>2003 CLASSROOM FACILITIES 0.50</t>
  </si>
  <si>
    <t>2009 EMERGENCY ($189,000) 1.40</t>
  </si>
  <si>
    <t xml:space="preserve"> GENERAL FUND 3.20</t>
  </si>
  <si>
    <t xml:space="preserve"> PERMANENT IMPROVEMENT 1.00</t>
  </si>
  <si>
    <t>1976 CURRENT EXPENSE 18.90</t>
  </si>
  <si>
    <t>2005 BOND ($14,057,481) 1.34</t>
  </si>
  <si>
    <t>2005 BOND ($3,000,000) 0.25</t>
  </si>
  <si>
    <t>2005 CLASSROOM FACILITIES 0.50</t>
  </si>
  <si>
    <t>2008 BOND ($2,500,000) 0.25</t>
  </si>
  <si>
    <t>2008 BOND ($9,426,402) 0.78</t>
  </si>
  <si>
    <t>2008 CLASSROOM FACILITIES 0.50</t>
  </si>
  <si>
    <t>2012 EMERGENCY ($1,900,000) 3.20</t>
  </si>
  <si>
    <t>2015 BOND ($31,004,877) 2.35</t>
  </si>
  <si>
    <t>2015 CLASSROOM FACILITIES 0.50</t>
  </si>
  <si>
    <t>1976 CURRENT EXPENSE 15.30</t>
  </si>
  <si>
    <t>1977 CURRENT EXPENSE 3.00</t>
  </si>
  <si>
    <t>1989 CURRENT EXPENSE 6.00</t>
  </si>
  <si>
    <t>2003 PERMANENT IMP-ONGOING 3.75</t>
  </si>
  <si>
    <t>2020 BOND ($15,000,000) 1.50</t>
  </si>
  <si>
    <t>1999 CURRENT EXPENSE 2.70</t>
  </si>
  <si>
    <t>1978 CURRENT EXPENSE 2.00</t>
  </si>
  <si>
    <t>2018 PERMANENT IMPROVEMENT 0.60</t>
  </si>
  <si>
    <t>1976 CURRENT EXPENSE 1.70</t>
  </si>
  <si>
    <t>1981 CURRENT EXPENSE 1.50</t>
  </si>
  <si>
    <t>2006 CURRENT EXPENSE 1.00</t>
  </si>
  <si>
    <t>1976 CURRENT EXPENSE 1.80</t>
  </si>
  <si>
    <t xml:space="preserve"> GENERAL FUND 1.50</t>
  </si>
  <si>
    <t xml:space="preserve"> GENERAL FUND 0.50</t>
  </si>
  <si>
    <t xml:space="preserve"> ROAD AND BRIDGE 0.30</t>
  </si>
  <si>
    <t>2014 CEMETERY 1.00</t>
  </si>
  <si>
    <t>2014 CURRENT EXPENSE 0.60</t>
  </si>
  <si>
    <t>2016 CEMETERY 0.70</t>
  </si>
  <si>
    <t xml:space="preserve"> GENERAL FUND 1.40</t>
  </si>
  <si>
    <t>2005 FIRE &amp; E.M.S. 4.50</t>
  </si>
  <si>
    <t>2020 FIRE &amp; E.M.S 0.25</t>
  </si>
  <si>
    <t>2025 FIRE &amp; E.M.S. 1.50</t>
  </si>
  <si>
    <t xml:space="preserve"> ROAD AND BRIDGE 1.00</t>
  </si>
  <si>
    <t>2010 FIRE &amp; E.M.S. 11.00</t>
  </si>
  <si>
    <t>2023 FIRE &amp; E.M.S. 3.50</t>
  </si>
  <si>
    <t>2006 CURRENT EXPENSE 1.50</t>
  </si>
  <si>
    <t>2009 CEMETERY 0.40</t>
  </si>
  <si>
    <t>2015 CEMETERY 1.10</t>
  </si>
  <si>
    <t xml:space="preserve"> GENERAL FUND 1.60</t>
  </si>
  <si>
    <t>2008 FIRE &amp; E.M.S. 2.88</t>
  </si>
  <si>
    <t>2018 FIRE &amp; E.M.S. 0.24</t>
  </si>
  <si>
    <t xml:space="preserve"> GENERAL FUND 0.40</t>
  </si>
  <si>
    <t xml:space="preserve"> ROAD AND BRIDGE 0.10</t>
  </si>
  <si>
    <t>2017 CURRENT EXPENSE LIBRARY 0.40</t>
  </si>
  <si>
    <t>2022 CURRENT EXPENSE LIBRARY 0.10</t>
  </si>
  <si>
    <t xml:space="preserve"> GENERAL FUND 0.90</t>
  </si>
  <si>
    <t xml:space="preserve"> ROAD AND BRIDGE 0.50</t>
  </si>
  <si>
    <t>1992 FIRE 1.70</t>
  </si>
  <si>
    <t>1999 CEMETERY 1.20</t>
  </si>
  <si>
    <t>2006 BOND ($435,000) 0.50</t>
  </si>
  <si>
    <t>2014 CURRENT EXPENSE 0.30</t>
  </si>
  <si>
    <t>2019 CURRENT EXPENSE 0.50</t>
  </si>
  <si>
    <t>2024 FIRE 0.60</t>
  </si>
  <si>
    <t xml:space="preserve"> GENERAL FUND 1.00</t>
  </si>
  <si>
    <t xml:space="preserve"> ROAD AND BRIDGE 0.40</t>
  </si>
  <si>
    <t>2013 FIRE 0.80</t>
  </si>
  <si>
    <t>2016 FIRE 0.40</t>
  </si>
  <si>
    <t>2019 CEMETERY 0.30</t>
  </si>
  <si>
    <t xml:space="preserve"> GENERAL FUND 0.10</t>
  </si>
  <si>
    <t xml:space="preserve"> FIREMAN'S PENSION 0.40</t>
  </si>
  <si>
    <t xml:space="preserve"> GENERAL FUND 0.60</t>
  </si>
  <si>
    <t xml:space="preserve"> POLICEMEN'S PENSION 0.40</t>
  </si>
  <si>
    <t>2012 CURRENT EXPENSE 2.10</t>
  </si>
  <si>
    <t>2013 CURRENT EXPENSE 2.90</t>
  </si>
  <si>
    <t>2014 CURRENT EXPENSE 3.00</t>
  </si>
  <si>
    <t>2011 BOND ($2,020,000) 1.00</t>
  </si>
  <si>
    <t>2024 POLICE 5.00</t>
  </si>
  <si>
    <t>1985 CURRENT EXPENSE 2.00</t>
  </si>
  <si>
    <t>2017 FIRE 4.75</t>
  </si>
  <si>
    <t>2009 CURRENT EXPENSE (ORC.5705.23) 1.50</t>
  </si>
  <si>
    <t>2011 CURRENT EXPENSE/LIBRARY 1.20</t>
  </si>
  <si>
    <t>2015 CURRENT EXPENSE/LIBRARY 0.30</t>
  </si>
  <si>
    <t>2017 CURRENT EXPENSE 3.00</t>
  </si>
  <si>
    <t>2022 CURRENT EXPENSE 1.75</t>
  </si>
  <si>
    <t>2010 CURRENT EXPENSE 1.00</t>
  </si>
  <si>
    <t>2015 CURRENT EXPENSE 1.50</t>
  </si>
  <si>
    <t>2015 CEMETERY 1.00</t>
  </si>
  <si>
    <t>1997 CURRENT EXPENSE 2.50</t>
  </si>
  <si>
    <t>2025 CURRENT EXPENSE 10.00</t>
  </si>
  <si>
    <t>2001 CURRENT EXPENSE 1.00</t>
  </si>
  <si>
    <t>2012 CURRENT EXPENSE 1.80</t>
  </si>
  <si>
    <t>2024 CURRENT EXPENSE 1.50</t>
  </si>
  <si>
    <t>2022 CURRENT EXPENSE 2.50</t>
  </si>
  <si>
    <t>2023 CURRENT EXPENSE 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</si>
</sst>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[Red]\(#,##0.00\);&quot;&quot;"/>
  </numFmts>
  <fonts count="3" x14ac:knownFonts="1">
    <font>
      <sz val="11"/>
      <name val="Calibri"/>
    </font>
    <font>
      <b/>
      <sz val="7"/>
      <color rgb="FF000000"/>
      <name val="Arial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inden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indent="1"/>
    </xf>
    <xf numFmtId="164" fontId="2" fillId="0" borderId="0" xfId="0" applyNumberFormat="1" applyFont="1" applyAlignment="1">
      <alignment horizontal="right" wrapText="1"/>
    </xf>
    <xf numFmtId="0" fontId="2" fillId="0" borderId="2" xfId="0" applyFont="1" applyBorder="1" applyAlignment="1">
      <alignment indent="1"/>
    </xf>
    <xf numFmtId="164" fontId="2" fillId="0" borderId="2" xfId="0" applyNumberFormat="1" applyFont="1" applyBorder="1" applyAlignment="1">
      <alignment horizontal="right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indent="1"/>
    </xf>
    <xf numFmtId="0" fontId="2" fillId="0" borderId="1" xfId="0" applyFont="1" applyBorder="1" applyAlignment="1">
      <alignment horizontal="center" wrapText="1" indent="1"/>
    </xf>
    <xf numFmtId="164" fontId="2" fillId="0" borderId="0" xfId="0" applyNumberFormat="1" applyFont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0" fontId="0" fillId="0" borderId="0" xfId="0" applyNumberFormat="1"/>
    <xf numFmtId="0" fontId="2" fillId="0" borderId="1" xfId="0" applyFont="1" applyBorder="1" applyAlignment="1">
      <alignment horizontal="center" wrapText="1" indent="1"/>
    </xf>
    <xf numFmtId="0" fontId="2" fillId="0" borderId="0" xfId="0" applyFont="1" applyAlignment="1">
      <alignment indent="1"/>
    </xf>
    <xf numFmtId="0" fontId="0" fillId="0" borderId="0" xfId="0"/>
    <xf numFmtId="0" fontId="2" fillId="0" borderId="0" xfId="0" applyFont="1" applyAlignment="1">
      <alignment horizontal="left" inden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indent="1"/>
    </xf>
    <xf numFmtId="0" fontId="2" fillId="0" borderId="0" xfId="0" applyFont="1" applyAlignment="1">
      <alignment horizont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9"/>
  <sheetViews>
    <sheetView tabSelected="1" workbookViewId="0">
      <selection activeCell="I11" sqref="I11"/>
    </sheetView>
  </sheetViews>
  <sheetFormatPr defaultRowHeight="12.75" customHeight="1" x14ac:dyDescent="0.25"/>
  <cols>
    <col min="1" max="1" width="24.28515625" customWidth="1"/>
    <col min="2" max="2" width="9.140625" customWidth="1"/>
    <col min="14" max="20" width="9.140625" hidden="1" customWidth="1"/>
    <col min="23" max="30" width="9.140625" hidden="1" customWidth="1"/>
    <col min="33" max="38" width="9.140625" hidden="1" customWidth="1"/>
    <col min="40" max="43" width="9.140625" hidden="1" customWidth="1"/>
    <col min="46" max="46" width="9.140625" hidden="1" customWidth="1"/>
  </cols>
  <sheetData>
    <row r="1" spans="1:46" ht="15" x14ac:dyDescent="0.25">
      <c r="N1">
        <f>'10490-MADISON COUNTY'!C4</f>
        <v>1930424.6</v>
      </c>
      <c r="O1">
        <f>'10490-MADISON COUNTY'!C5</f>
        <v>309742.93</v>
      </c>
      <c r="P1">
        <f>'10490-MADISON COUNTY'!C6</f>
        <v>262442.57</v>
      </c>
      <c r="Q1">
        <f>'10490-MADISON COUNTY'!C7</f>
        <v>2502610.1</v>
      </c>
      <c r="R1">
        <f>'10490-MADISON COUNTY'!C8</f>
        <v>5482.22</v>
      </c>
      <c r="S1">
        <f>'10490-MADISON COUNTY'!C9</f>
        <v>45529.440000000002</v>
      </c>
      <c r="T1">
        <f>'10490-MADISON COUNTY'!C10</f>
        <v>2462562.8800000004</v>
      </c>
      <c r="W1">
        <f>'10490-MADISON COUNTY'!C13</f>
        <v>228623.91</v>
      </c>
      <c r="X1">
        <f>'10490-MADISON COUNTY'!C14</f>
        <v>-5.56</v>
      </c>
      <c r="Y1">
        <f>'10490-MADISON COUNTY'!C15</f>
        <v>34940.28</v>
      </c>
      <c r="Z1">
        <f>'10490-MADISON COUNTY'!C16</f>
        <v>0</v>
      </c>
      <c r="AA1">
        <f>'10490-MADISON COUNTY'!C17</f>
        <v>30266.39</v>
      </c>
      <c r="AB1">
        <f>'10490-MADISON COUNTY'!C18</f>
        <v>0</v>
      </c>
      <c r="AC1">
        <f>'10490-MADISON COUNTY'!C19</f>
        <v>293825.02</v>
      </c>
      <c r="AD1">
        <f>'10490-MADISON COUNTY'!C20</f>
        <v>2168737.8600000003</v>
      </c>
      <c r="AG1">
        <f>'10490-MADISON COUNTY'!C23</f>
        <v>42637.95</v>
      </c>
      <c r="AH1">
        <f>'10490-MADISON COUNTY'!C24</f>
        <v>0</v>
      </c>
      <c r="AI1">
        <f>'10490-MADISON COUNTY'!C25</f>
        <v>0</v>
      </c>
      <c r="AJ1">
        <f>'10490-MADISON COUNTY'!C26</f>
        <v>0</v>
      </c>
      <c r="AK1">
        <f>'10490-MADISON COUNTY'!C27</f>
        <v>0</v>
      </c>
      <c r="AL1">
        <f>'10490-MADISON COUNTY'!C28</f>
        <v>42637.95</v>
      </c>
      <c r="AN1">
        <f>'10490-MADISON COUNTY'!C30</f>
        <v>2126099.91</v>
      </c>
      <c r="AO1">
        <f>'10490-MADISON COUNTY'!C31</f>
        <v>450.97</v>
      </c>
      <c r="AP1">
        <f>'10490-MADISON COUNTY'!C32</f>
        <v>0</v>
      </c>
      <c r="AQ1">
        <f>'10490-MADISON COUNTY'!C33</f>
        <v>2125648.94</v>
      </c>
      <c r="AT1">
        <f>'10490-MADISON COUNTY'!C36</f>
        <v>0</v>
      </c>
    </row>
    <row r="2" spans="1:46" ht="15" x14ac:dyDescent="0.25">
      <c r="A2" s="1" t="s">
        <v>0</v>
      </c>
      <c r="B2" s="1" t="s">
        <v>1</v>
      </c>
      <c r="N2">
        <f>'104901-VETERANS RELIEF'!C4</f>
        <v>321750.34999999998</v>
      </c>
      <c r="O2">
        <f>'104901-VETERANS RELIEF'!C5</f>
        <v>51624.57</v>
      </c>
      <c r="P2">
        <f>'104901-VETERANS RELIEF'!C6</f>
        <v>43740.37</v>
      </c>
      <c r="Q2">
        <f>'104901-VETERANS RELIEF'!C7</f>
        <v>417115.29</v>
      </c>
      <c r="R2">
        <f>'104901-VETERANS RELIEF'!C8</f>
        <v>913.78</v>
      </c>
      <c r="S2">
        <f>'104901-VETERANS RELIEF'!C9</f>
        <v>7588.29</v>
      </c>
      <c r="T2">
        <f>'104901-VETERANS RELIEF'!C10</f>
        <v>410440.78</v>
      </c>
      <c r="W2">
        <f>'104901-VETERANS RELIEF'!C13</f>
        <v>38105.35</v>
      </c>
      <c r="X2">
        <f>'104901-VETERANS RELIEF'!C14</f>
        <v>-0.93</v>
      </c>
      <c r="Y2">
        <f>'104901-VETERANS RELIEF'!C15</f>
        <v>5823.54</v>
      </c>
      <c r="Z2">
        <f>'104901-VETERANS RELIEF'!C16</f>
        <v>0</v>
      </c>
      <c r="AA2">
        <f>'104901-VETERANS RELIEF'!C17</f>
        <v>5044.5200000000004</v>
      </c>
      <c r="AB2">
        <f>'104901-VETERANS RELIEF'!C18</f>
        <v>0</v>
      </c>
      <c r="AC2">
        <f>'104901-VETERANS RELIEF'!C19</f>
        <v>48972.479999999996</v>
      </c>
      <c r="AD2">
        <f>'104901-VETERANS RELIEF'!C20</f>
        <v>361468.30000000005</v>
      </c>
      <c r="AG2">
        <f>'104901-VETERANS RELIEF'!C23</f>
        <v>7106.55</v>
      </c>
      <c r="AH2">
        <f>'104901-VETERANS RELIEF'!C24</f>
        <v>0</v>
      </c>
      <c r="AI2">
        <f>'104901-VETERANS RELIEF'!C25</f>
        <v>0</v>
      </c>
      <c r="AJ2">
        <f>'104901-VETERANS RELIEF'!C26</f>
        <v>0</v>
      </c>
      <c r="AK2">
        <f>'104901-VETERANS RELIEF'!C27</f>
        <v>0</v>
      </c>
      <c r="AL2">
        <f>'104901-VETERANS RELIEF'!C28</f>
        <v>7106.55</v>
      </c>
      <c r="AN2">
        <f>'104901-VETERANS RELIEF'!C30</f>
        <v>354361.75000000006</v>
      </c>
      <c r="AO2">
        <f>'104901-VETERANS RELIEF'!C31</f>
        <v>75.180000000000007</v>
      </c>
      <c r="AP2">
        <f>'104901-VETERANS RELIEF'!C32</f>
        <v>0</v>
      </c>
      <c r="AQ2">
        <f>'104901-VETERANS RELIEF'!C33</f>
        <v>354286.57000000007</v>
      </c>
      <c r="AT2">
        <f>'104901-VETERANS RELIEF'!C36</f>
        <v>0</v>
      </c>
    </row>
    <row r="3" spans="1:46" ht="12" customHeight="1" x14ac:dyDescent="0.25">
      <c r="A3" s="1" t="s">
        <v>2</v>
      </c>
      <c r="N3">
        <f>'104902-MAD CO BD OF DEVELOPMENT'!G4</f>
        <v>906019.82000000007</v>
      </c>
      <c r="O3">
        <f>'104902-MAD CO BD OF DEVELOPMENT'!G5</f>
        <v>302346.96999999997</v>
      </c>
      <c r="P3">
        <f>'104902-MAD CO BD OF DEVELOPMENT'!G6</f>
        <v>349923.57999999996</v>
      </c>
      <c r="Q3">
        <f>'104902-MAD CO BD OF DEVELOPMENT'!G7</f>
        <v>1558290.37</v>
      </c>
      <c r="R3">
        <f>'104902-MAD CO BD OF DEVELOPMENT'!G8</f>
        <v>-14951.84</v>
      </c>
      <c r="S3">
        <f>'104902-MAD CO BD OF DEVELOPMENT'!G9</f>
        <v>44442.21</v>
      </c>
      <c r="T3">
        <f>'104902-MAD CO BD OF DEVELOPMENT'!G10</f>
        <v>1498896.3199999998</v>
      </c>
      <c r="W3">
        <f>'104902-MAD CO BD OF DEVELOPMENT'!G13</f>
        <v>107280.56</v>
      </c>
      <c r="X3">
        <f>'104902-MAD CO BD OF DEVELOPMENT'!G14</f>
        <v>-2.6100000000000003</v>
      </c>
      <c r="Y3">
        <f>'104902-MAD CO BD OF DEVELOPMENT'!G15</f>
        <v>16399.8</v>
      </c>
      <c r="Z3">
        <f>'104902-MAD CO BD OF DEVELOPMENT'!G16</f>
        <v>0</v>
      </c>
      <c r="AA3">
        <f>'104902-MAD CO BD OF DEVELOPMENT'!G17</f>
        <v>14224.27</v>
      </c>
      <c r="AB3">
        <f>'104902-MAD CO BD OF DEVELOPMENT'!G18</f>
        <v>0</v>
      </c>
      <c r="AC3">
        <f>'104902-MAD CO BD OF DEVELOPMENT'!G19</f>
        <v>137902.02000000002</v>
      </c>
      <c r="AD3">
        <f>'104902-MAD CO BD OF DEVELOPMENT'!G20</f>
        <v>1360994.2999999998</v>
      </c>
      <c r="AG3">
        <f>'104902-MAD CO BD OF DEVELOPMENT'!G23</f>
        <v>25648.81</v>
      </c>
      <c r="AH3">
        <f>'104902-MAD CO BD OF DEVELOPMENT'!G24</f>
        <v>0</v>
      </c>
      <c r="AI3">
        <f>'104902-MAD CO BD OF DEVELOPMENT'!G25</f>
        <v>0</v>
      </c>
      <c r="AJ3">
        <f>'104902-MAD CO BD OF DEVELOPMENT'!G26</f>
        <v>0</v>
      </c>
      <c r="AK3">
        <f>'104902-MAD CO BD OF DEVELOPMENT'!G27</f>
        <v>0</v>
      </c>
      <c r="AL3">
        <f>'104902-MAD CO BD OF DEVELOPMENT'!G28</f>
        <v>25648.81</v>
      </c>
      <c r="AN3">
        <f>'104902-MAD CO BD OF DEVELOPMENT'!G30</f>
        <v>1335345.49</v>
      </c>
      <c r="AO3">
        <f>'104902-MAD CO BD OF DEVELOPMENT'!G31</f>
        <v>211.6</v>
      </c>
      <c r="AP3">
        <f>'104902-MAD CO BD OF DEVELOPMENT'!G32</f>
        <v>0</v>
      </c>
      <c r="AQ3">
        <f>'104902-MAD CO BD OF DEVELOPMENT'!G33</f>
        <v>1335133.8899999999</v>
      </c>
      <c r="AT3">
        <f>'104902-MAD CO BD OF DEVELOPMENT'!G36</f>
        <v>0</v>
      </c>
    </row>
    <row r="4" spans="1:46" ht="12" customHeight="1" x14ac:dyDescent="0.25">
      <c r="A4" s="4" t="s">
        <v>3</v>
      </c>
      <c r="B4" s="15">
        <f>SUM(N1:N59)</f>
        <v>24269510.909999993</v>
      </c>
      <c r="N4">
        <f>'104903-HEALTH SERVICES'!D4</f>
        <v>314915.36</v>
      </c>
      <c r="O4">
        <f>'104903-HEALTH SERVICES'!D5</f>
        <v>101621.35</v>
      </c>
      <c r="P4">
        <f>'104903-HEALTH SERVICES'!D6</f>
        <v>100602.98</v>
      </c>
      <c r="Q4">
        <f>'104903-HEALTH SERVICES'!D7</f>
        <v>517139.69</v>
      </c>
      <c r="R4">
        <f>'104903-HEALTH SERVICES'!D8</f>
        <v>-3412.1400000000003</v>
      </c>
      <c r="S4">
        <f>'104903-HEALTH SERVICES'!D9</f>
        <v>14937.21</v>
      </c>
      <c r="T4">
        <f>'104903-HEALTH SERVICES'!D10</f>
        <v>498790.34</v>
      </c>
      <c r="W4">
        <f>'104903-HEALTH SERVICES'!D13</f>
        <v>29407.86</v>
      </c>
      <c r="X4">
        <f>'104903-HEALTH SERVICES'!D14</f>
        <v>-0.71</v>
      </c>
      <c r="Y4">
        <f>'104903-HEALTH SERVICES'!D15</f>
        <v>4495.5600000000004</v>
      </c>
      <c r="Z4">
        <f>'104903-HEALTH SERVICES'!D16</f>
        <v>0</v>
      </c>
      <c r="AA4">
        <f>'104903-HEALTH SERVICES'!D17</f>
        <v>5119.92</v>
      </c>
      <c r="AB4">
        <f>'104903-HEALTH SERVICES'!D18</f>
        <v>0</v>
      </c>
      <c r="AC4">
        <f>'104903-HEALTH SERVICES'!D19</f>
        <v>39022.629999999997</v>
      </c>
      <c r="AD4">
        <f>'104903-HEALTH SERVICES'!D20</f>
        <v>459767.71000000008</v>
      </c>
      <c r="AG4">
        <f>'104903-HEALTH SERVICES'!D23</f>
        <v>8560.36</v>
      </c>
      <c r="AH4">
        <f>'104903-HEALTH SERVICES'!D24</f>
        <v>0</v>
      </c>
      <c r="AI4">
        <f>'104903-HEALTH SERVICES'!D25</f>
        <v>0</v>
      </c>
      <c r="AJ4">
        <f>'104903-HEALTH SERVICES'!D26</f>
        <v>0</v>
      </c>
      <c r="AK4">
        <f>'104903-HEALTH SERVICES'!D27</f>
        <v>0</v>
      </c>
      <c r="AL4">
        <f>'104903-HEALTH SERVICES'!D28</f>
        <v>8560.36</v>
      </c>
      <c r="AN4">
        <f>'104903-HEALTH SERVICES'!D30</f>
        <v>451207.35000000003</v>
      </c>
      <c r="AO4">
        <f>'104903-HEALTH SERVICES'!D31</f>
        <v>75.89</v>
      </c>
      <c r="AP4">
        <f>'104903-HEALTH SERVICES'!D32</f>
        <v>0</v>
      </c>
      <c r="AQ4">
        <f>'104903-HEALTH SERVICES'!D33</f>
        <v>451131.46000000008</v>
      </c>
      <c r="AT4">
        <f>'104903-HEALTH SERVICES'!D36</f>
        <v>0</v>
      </c>
    </row>
    <row r="5" spans="1:46" ht="12" customHeight="1" x14ac:dyDescent="0.25">
      <c r="A5" s="6" t="s">
        <v>4</v>
      </c>
      <c r="B5" s="14">
        <f>SUM(O1:O59)</f>
        <v>5206827.7899999991</v>
      </c>
      <c r="N5">
        <f>'104904-MENTAL HEALTH &amp; RECOVERY'!C4</f>
        <v>140741.64000000001</v>
      </c>
      <c r="O5">
        <f>'104904-MENTAL HEALTH &amp; RECOVERY'!C5</f>
        <v>45620.77</v>
      </c>
      <c r="P5">
        <f>'104904-MENTAL HEALTH &amp; RECOVERY'!C6</f>
        <v>43740.37</v>
      </c>
      <c r="Q5">
        <f>'104904-MENTAL HEALTH &amp; RECOVERY'!C7</f>
        <v>230102.78</v>
      </c>
      <c r="R5">
        <f>'104904-MENTAL HEALTH &amp; RECOVERY'!C8</f>
        <v>-1487.35</v>
      </c>
      <c r="S5">
        <f>'104904-MENTAL HEALTH &amp; RECOVERY'!C9</f>
        <v>6705.79</v>
      </c>
      <c r="T5">
        <f>'104904-MENTAL HEALTH &amp; RECOVERY'!C10</f>
        <v>221909.63999999998</v>
      </c>
      <c r="W5">
        <f>'104904-MENTAL HEALTH &amp; RECOVERY'!C13</f>
        <v>16663.740000000002</v>
      </c>
      <c r="X5">
        <f>'104904-MENTAL HEALTH &amp; RECOVERY'!C14</f>
        <v>-0.41</v>
      </c>
      <c r="Y5">
        <f>'104904-MENTAL HEALTH &amp; RECOVERY'!C15</f>
        <v>2547.61</v>
      </c>
      <c r="Z5">
        <f>'104904-MENTAL HEALTH &amp; RECOVERY'!C16</f>
        <v>0</v>
      </c>
      <c r="AA5">
        <f>'104904-MENTAL HEALTH &amp; RECOVERY'!C17</f>
        <v>2207.5500000000002</v>
      </c>
      <c r="AB5">
        <f>'104904-MENTAL HEALTH &amp; RECOVERY'!C18</f>
        <v>0</v>
      </c>
      <c r="AC5">
        <f>'104904-MENTAL HEALTH &amp; RECOVERY'!C19</f>
        <v>21418.49</v>
      </c>
      <c r="AD5">
        <f>'104904-MENTAL HEALTH &amp; RECOVERY'!C20</f>
        <v>200491.15</v>
      </c>
      <c r="AG5">
        <f>'104904-MENTAL HEALTH &amp; RECOVERY'!C23</f>
        <v>3810.17</v>
      </c>
      <c r="AH5">
        <f>'104904-MENTAL HEALTH &amp; RECOVERY'!C24</f>
        <v>0</v>
      </c>
      <c r="AI5">
        <f>'104904-MENTAL HEALTH &amp; RECOVERY'!C25</f>
        <v>0</v>
      </c>
      <c r="AJ5">
        <f>'104904-MENTAL HEALTH &amp; RECOVERY'!C26</f>
        <v>0</v>
      </c>
      <c r="AK5">
        <f>'104904-MENTAL HEALTH &amp; RECOVERY'!C27</f>
        <v>0</v>
      </c>
      <c r="AL5">
        <f>'104904-MENTAL HEALTH &amp; RECOVERY'!C28</f>
        <v>3810.17</v>
      </c>
      <c r="AN5">
        <f>'104904-MENTAL HEALTH &amp; RECOVERY'!C30</f>
        <v>196680.97999999998</v>
      </c>
      <c r="AO5">
        <f>'104904-MENTAL HEALTH &amp; RECOVERY'!C31</f>
        <v>32.83</v>
      </c>
      <c r="AP5">
        <f>'104904-MENTAL HEALTH &amp; RECOVERY'!C32</f>
        <v>0</v>
      </c>
      <c r="AQ5">
        <f>'104904-MENTAL HEALTH &amp; RECOVERY'!C33</f>
        <v>196648.15</v>
      </c>
      <c r="AT5">
        <f>'104904-MENTAL HEALTH &amp; RECOVERY'!C36</f>
        <v>0</v>
      </c>
    </row>
    <row r="6" spans="1:46" ht="12" customHeight="1" x14ac:dyDescent="0.25">
      <c r="A6" s="6" t="s">
        <v>5</v>
      </c>
      <c r="B6" s="16">
        <f>SUM(P1:P59)</f>
        <v>5960059.6799999978</v>
      </c>
      <c r="N6">
        <f>'104905-9-1-1'!C4</f>
        <v>442409.89</v>
      </c>
      <c r="O6">
        <f>'104905-9-1-1'!C5</f>
        <v>91241.33</v>
      </c>
      <c r="P6">
        <f>'104905-9-1-1'!C6</f>
        <v>87480.86</v>
      </c>
      <c r="Q6">
        <f>'104905-9-1-1'!C7</f>
        <v>621132.07999999996</v>
      </c>
      <c r="R6">
        <f>'104905-9-1-1'!C8</f>
        <v>29.95</v>
      </c>
      <c r="S6">
        <f>'104905-9-1-1'!C9</f>
        <v>13411.48</v>
      </c>
      <c r="T6">
        <f>'104905-9-1-1'!C10</f>
        <v>607750.54999999993</v>
      </c>
      <c r="W6">
        <f>'104905-9-1-1'!C13</f>
        <v>0</v>
      </c>
      <c r="X6">
        <f>'104905-9-1-1'!C14</f>
        <v>0</v>
      </c>
      <c r="Y6">
        <f>'104905-9-1-1'!C15</f>
        <v>0</v>
      </c>
      <c r="Z6">
        <f>'104905-9-1-1'!C16</f>
        <v>0</v>
      </c>
      <c r="AA6">
        <f>'104905-9-1-1'!C17</f>
        <v>8113.51</v>
      </c>
      <c r="AB6">
        <f>'104905-9-1-1'!C18</f>
        <v>0</v>
      </c>
      <c r="AC6">
        <f>'104905-9-1-1'!C19</f>
        <v>8113.51</v>
      </c>
      <c r="AD6">
        <f>'104905-9-1-1'!C20</f>
        <v>599637.03999999992</v>
      </c>
      <c r="AG6">
        <f>'104905-9-1-1'!C23</f>
        <v>10486.55</v>
      </c>
      <c r="AH6">
        <f>'104905-9-1-1'!C24</f>
        <v>0</v>
      </c>
      <c r="AI6">
        <f>'104905-9-1-1'!C25</f>
        <v>0</v>
      </c>
      <c r="AJ6">
        <f>'104905-9-1-1'!C26</f>
        <v>0</v>
      </c>
      <c r="AK6">
        <f>'104905-9-1-1'!C27</f>
        <v>0</v>
      </c>
      <c r="AL6">
        <f>'104905-9-1-1'!C28</f>
        <v>10486.55</v>
      </c>
      <c r="AN6">
        <f>'104905-9-1-1'!C30</f>
        <v>589150.48999999987</v>
      </c>
      <c r="AO6">
        <f>'104905-9-1-1'!C31</f>
        <v>118.63</v>
      </c>
      <c r="AP6">
        <f>'104905-9-1-1'!C32</f>
        <v>0</v>
      </c>
      <c r="AQ6">
        <f>'104905-9-1-1'!C33</f>
        <v>589031.85999999987</v>
      </c>
      <c r="AT6">
        <f>'104905-9-1-1'!C36</f>
        <v>0</v>
      </c>
    </row>
    <row r="7" spans="1:46" ht="12" customHeight="1" x14ac:dyDescent="0.25">
      <c r="A7" s="4" t="s">
        <v>6</v>
      </c>
      <c r="B7" s="14">
        <f>SUM(Q1:Q59)</f>
        <v>35436398.379999995</v>
      </c>
      <c r="N7">
        <f>'104906-SENIOR CITIZENS'!C4</f>
        <v>248381.75</v>
      </c>
      <c r="O7">
        <f>'104906-SENIOR CITIZENS'!C5</f>
        <v>72991.570000000007</v>
      </c>
      <c r="P7">
        <f>'104906-SENIOR CITIZENS'!C6</f>
        <v>69984.59</v>
      </c>
      <c r="Q7">
        <f>'104906-SENIOR CITIZENS'!C7</f>
        <v>391357.91000000003</v>
      </c>
      <c r="R7">
        <f>'104906-SENIOR CITIZENS'!C8</f>
        <v>-2073.56</v>
      </c>
      <c r="S7">
        <f>'104906-SENIOR CITIZENS'!C9</f>
        <v>10729.16</v>
      </c>
      <c r="T7">
        <f>'104906-SENIOR CITIZENS'!C10</f>
        <v>378555.19000000006</v>
      </c>
      <c r="W7">
        <f>'104906-SENIOR CITIZENS'!C13</f>
        <v>29415.439999999999</v>
      </c>
      <c r="X7">
        <f>'104906-SENIOR CITIZENS'!C14</f>
        <v>-0.71</v>
      </c>
      <c r="Y7">
        <f>'104906-SENIOR CITIZENS'!C15</f>
        <v>4496.33</v>
      </c>
      <c r="Z7">
        <f>'104906-SENIOR CITIZENS'!C16</f>
        <v>0</v>
      </c>
      <c r="AA7">
        <f>'104906-SENIOR CITIZENS'!C17</f>
        <v>3891.4</v>
      </c>
      <c r="AB7">
        <f>'104906-SENIOR CITIZENS'!C18</f>
        <v>0</v>
      </c>
      <c r="AC7">
        <f>'104906-SENIOR CITIZENS'!C19</f>
        <v>37802.46</v>
      </c>
      <c r="AD7">
        <f>'104906-SENIOR CITIZENS'!C20</f>
        <v>340752.73000000004</v>
      </c>
      <c r="AG7">
        <f>'104906-SENIOR CITIZENS'!C23</f>
        <v>6507.27</v>
      </c>
      <c r="AH7">
        <f>'104906-SENIOR CITIZENS'!C24</f>
        <v>0</v>
      </c>
      <c r="AI7">
        <f>'104906-SENIOR CITIZENS'!C25</f>
        <v>0</v>
      </c>
      <c r="AJ7">
        <f>'104906-SENIOR CITIZENS'!C26</f>
        <v>0</v>
      </c>
      <c r="AK7">
        <f>'104906-SENIOR CITIZENS'!C27</f>
        <v>0</v>
      </c>
      <c r="AL7">
        <f>'104906-SENIOR CITIZENS'!C28</f>
        <v>6507.27</v>
      </c>
      <c r="AN7">
        <f>'104906-SENIOR CITIZENS'!C30</f>
        <v>334245.46000000002</v>
      </c>
      <c r="AO7">
        <f>'104906-SENIOR CITIZENS'!C31</f>
        <v>57.99</v>
      </c>
      <c r="AP7">
        <f>'104906-SENIOR CITIZENS'!C32</f>
        <v>0</v>
      </c>
      <c r="AQ7">
        <f>'104906-SENIOR CITIZENS'!C33</f>
        <v>334187.47000000003</v>
      </c>
      <c r="AT7">
        <f>'104906-SENIOR CITIZENS'!C36</f>
        <v>0</v>
      </c>
    </row>
    <row r="8" spans="1:46" ht="12" customHeight="1" x14ac:dyDescent="0.25">
      <c r="A8" s="6" t="s">
        <v>7</v>
      </c>
      <c r="B8" s="14">
        <f>SUM(R1:R59)</f>
        <v>-85575.760000000024</v>
      </c>
      <c r="N8">
        <f>'22590-JONATHAN ALDER LSD'!H4</f>
        <v>3889651.3000000003</v>
      </c>
      <c r="O8">
        <f>'22590-JONATHAN ALDER LSD'!H5</f>
        <v>256819.94</v>
      </c>
      <c r="P8">
        <f>'22590-JONATHAN ALDER LSD'!H6</f>
        <v>172787.89</v>
      </c>
      <c r="Q8">
        <f>'22590-JONATHAN ALDER LSD'!H7</f>
        <v>4319259.129999999</v>
      </c>
      <c r="R8">
        <f>'22590-JONATHAN ALDER LSD'!H8</f>
        <v>-25301.33</v>
      </c>
      <c r="S8">
        <f>'22590-JONATHAN ALDER LSD'!H9</f>
        <v>0</v>
      </c>
      <c r="T8">
        <f>'22590-JONATHAN ALDER LSD'!H10</f>
        <v>4293957.8</v>
      </c>
      <c r="W8">
        <f>'22590-JONATHAN ALDER LSD'!H13</f>
        <v>428834.80000000005</v>
      </c>
      <c r="X8">
        <f>'22590-JONATHAN ALDER LSD'!H14</f>
        <v>0</v>
      </c>
      <c r="Y8">
        <f>'22590-JONATHAN ALDER LSD'!H15</f>
        <v>70373.429999999993</v>
      </c>
      <c r="Z8">
        <f>'22590-JONATHAN ALDER LSD'!H16</f>
        <v>0</v>
      </c>
      <c r="AA8">
        <f>'22590-JONATHAN ALDER LSD'!H17</f>
        <v>47899.169999999991</v>
      </c>
      <c r="AB8">
        <f>'22590-JONATHAN ALDER LSD'!H18</f>
        <v>0</v>
      </c>
      <c r="AC8">
        <f>'22590-JONATHAN ALDER LSD'!H19</f>
        <v>547107.39999999991</v>
      </c>
      <c r="AD8">
        <f>'22590-JONATHAN ALDER LSD'!H20</f>
        <v>3746850.3999999994</v>
      </c>
      <c r="AG8">
        <f>'22590-JONATHAN ALDER LSD'!H23</f>
        <v>75078.34</v>
      </c>
      <c r="AH8">
        <f>'22590-JONATHAN ALDER LSD'!H24</f>
        <v>0</v>
      </c>
      <c r="AI8">
        <f>'22590-JONATHAN ALDER LSD'!H25</f>
        <v>0</v>
      </c>
      <c r="AJ8">
        <f>'22590-JONATHAN ALDER LSD'!H26</f>
        <v>0</v>
      </c>
      <c r="AK8">
        <f>'22590-JONATHAN ALDER LSD'!H27</f>
        <v>0</v>
      </c>
      <c r="AL8">
        <f>'22590-JONATHAN ALDER LSD'!H28</f>
        <v>75078.34</v>
      </c>
      <c r="AN8">
        <f>'22590-JONATHAN ALDER LSD'!H30</f>
        <v>3671772.0599999996</v>
      </c>
      <c r="AO8">
        <f>'22590-JONATHAN ALDER LSD'!H31</f>
        <v>133899</v>
      </c>
      <c r="AP8">
        <f>'22590-JONATHAN ALDER LSD'!H32</f>
        <v>2630851.1999999997</v>
      </c>
      <c r="AQ8">
        <f>'22590-JONATHAN ALDER LSD'!H33</f>
        <v>907021.85999999964</v>
      </c>
      <c r="AT8">
        <f>'22590-JONATHAN ALDER LSD'!H36</f>
        <v>845085.7</v>
      </c>
    </row>
    <row r="9" spans="1:46" ht="12" customHeight="1" x14ac:dyDescent="0.25">
      <c r="A9" s="6" t="s">
        <v>8</v>
      </c>
      <c r="B9" s="14">
        <f>SUM(S1:S59)</f>
        <v>799133.74000000034</v>
      </c>
      <c r="N9">
        <f>'22960-LONDON CSD'!F4</f>
        <v>3261030.49</v>
      </c>
      <c r="O9">
        <f>'22960-LONDON CSD'!F5</f>
        <v>1013378.4</v>
      </c>
      <c r="P9">
        <f>'22960-LONDON CSD'!F6</f>
        <v>574386.6399999999</v>
      </c>
      <c r="Q9">
        <f>'22960-LONDON CSD'!F7</f>
        <v>4848795.53</v>
      </c>
      <c r="R9">
        <f>'22960-LONDON CSD'!F8</f>
        <v>-70481.77</v>
      </c>
      <c r="S9">
        <f>'22960-LONDON CSD'!F9</f>
        <v>60524.670000000006</v>
      </c>
      <c r="T9">
        <f>'22960-LONDON CSD'!F10</f>
        <v>4717789.09</v>
      </c>
      <c r="W9">
        <f>'22960-LONDON CSD'!F13</f>
        <v>457781.03</v>
      </c>
      <c r="X9">
        <f>'22960-LONDON CSD'!F14</f>
        <v>0</v>
      </c>
      <c r="Y9">
        <f>'22960-LONDON CSD'!F15</f>
        <v>79742.22</v>
      </c>
      <c r="Z9">
        <f>'22960-LONDON CSD'!F16</f>
        <v>0</v>
      </c>
      <c r="AA9">
        <f>'22960-LONDON CSD'!F17</f>
        <v>79218.37000000001</v>
      </c>
      <c r="AB9">
        <f>'22960-LONDON CSD'!F18</f>
        <v>0</v>
      </c>
      <c r="AC9">
        <f>'22960-LONDON CSD'!F19</f>
        <v>616741.62</v>
      </c>
      <c r="AD9">
        <f>'22960-LONDON CSD'!F20</f>
        <v>4101047.4699999997</v>
      </c>
      <c r="AG9">
        <f>'22960-LONDON CSD'!F23</f>
        <v>82488.7</v>
      </c>
      <c r="AH9">
        <f>'22960-LONDON CSD'!F24</f>
        <v>0</v>
      </c>
      <c r="AI9">
        <f>'22960-LONDON CSD'!F25</f>
        <v>0</v>
      </c>
      <c r="AJ9">
        <f>'22960-LONDON CSD'!F26</f>
        <v>0</v>
      </c>
      <c r="AK9">
        <f>'22960-LONDON CSD'!F27</f>
        <v>0</v>
      </c>
      <c r="AL9">
        <f>'22960-LONDON CSD'!F28</f>
        <v>82488.7</v>
      </c>
      <c r="AN9">
        <f>'22960-LONDON CSD'!F30</f>
        <v>4018558.77</v>
      </c>
      <c r="AO9">
        <f>'22960-LONDON CSD'!F31</f>
        <v>125625.74</v>
      </c>
      <c r="AP9">
        <f>'22960-LONDON CSD'!F32</f>
        <v>0</v>
      </c>
      <c r="AQ9">
        <f>'22960-LONDON CSD'!F33</f>
        <v>3892933.03</v>
      </c>
      <c r="AT9">
        <f>'22960-LONDON CSD'!F36</f>
        <v>918995.6399999999</v>
      </c>
    </row>
    <row r="10" spans="1:46" ht="12" customHeight="1" x14ac:dyDescent="0.25">
      <c r="A10" s="8" t="s">
        <v>9</v>
      </c>
      <c r="B10" s="17">
        <f>SUM(T1:T59)</f>
        <v>34551688.880000003</v>
      </c>
      <c r="N10">
        <f>'23130-MADISON PLAINS LSD'!I4</f>
        <v>2887038.0999999996</v>
      </c>
      <c r="O10">
        <f>'23130-MADISON PLAINS LSD'!I5</f>
        <v>250517.72</v>
      </c>
      <c r="P10">
        <f>'23130-MADISON PLAINS LSD'!I6</f>
        <v>2628255.5199999996</v>
      </c>
      <c r="Q10">
        <f>'23130-MADISON PLAINS LSD'!I7</f>
        <v>5765811.3399999999</v>
      </c>
      <c r="R10">
        <f>'23130-MADISON PLAINS LSD'!I8</f>
        <v>62331.42</v>
      </c>
      <c r="S10">
        <f>'23130-MADISON PLAINS LSD'!I9</f>
        <v>0</v>
      </c>
      <c r="T10">
        <f>'23130-MADISON PLAINS LSD'!I10</f>
        <v>5828142.7599999998</v>
      </c>
      <c r="W10">
        <f>'23130-MADISON PLAINS LSD'!I13</f>
        <v>414744.94</v>
      </c>
      <c r="X10">
        <f>'23130-MADISON PLAINS LSD'!I14</f>
        <v>-38.39</v>
      </c>
      <c r="Y10">
        <f>'23130-MADISON PLAINS LSD'!I15</f>
        <v>45074.14</v>
      </c>
      <c r="Z10">
        <f>'23130-MADISON PLAINS LSD'!I16</f>
        <v>0</v>
      </c>
      <c r="AA10">
        <f>'23130-MADISON PLAINS LSD'!I17</f>
        <v>47078.619999999995</v>
      </c>
      <c r="AB10">
        <f>'23130-MADISON PLAINS LSD'!I18</f>
        <v>0</v>
      </c>
      <c r="AC10">
        <f>'23130-MADISON PLAINS LSD'!I19</f>
        <v>506859.31</v>
      </c>
      <c r="AD10">
        <f>'23130-MADISON PLAINS LSD'!I20</f>
        <v>5321283.4499999993</v>
      </c>
      <c r="AG10">
        <f>'23130-MADISON PLAINS LSD'!I23</f>
        <v>95134.060000000027</v>
      </c>
      <c r="AH10">
        <f>'23130-MADISON PLAINS LSD'!I24</f>
        <v>0</v>
      </c>
      <c r="AI10">
        <f>'23130-MADISON PLAINS LSD'!I25</f>
        <v>0</v>
      </c>
      <c r="AJ10">
        <f>'23130-MADISON PLAINS LSD'!I26</f>
        <v>0</v>
      </c>
      <c r="AK10">
        <f>'23130-MADISON PLAINS LSD'!I27</f>
        <v>0</v>
      </c>
      <c r="AL10">
        <f>'23130-MADISON PLAINS LSD'!I28</f>
        <v>95134.060000000027</v>
      </c>
      <c r="AN10">
        <f>'23130-MADISON PLAINS LSD'!I30</f>
        <v>5226149.3900000006</v>
      </c>
      <c r="AO10">
        <f>'23130-MADISON PLAINS LSD'!I31</f>
        <v>118086.99</v>
      </c>
      <c r="AP10">
        <f>'23130-MADISON PLAINS LSD'!I32</f>
        <v>0</v>
      </c>
      <c r="AQ10">
        <f>'23130-MADISON PLAINS LSD'!I33</f>
        <v>5108062.4000000004</v>
      </c>
      <c r="AT10">
        <f>'23130-MADISON PLAINS LSD'!I36</f>
        <v>466283.02</v>
      </c>
    </row>
    <row r="11" spans="1:46" ht="12" customHeight="1" x14ac:dyDescent="0.25">
      <c r="N11">
        <f>'22540-JEFFERSON LSD (MADISON CO'!H4</f>
        <v>2468266.04</v>
      </c>
      <c r="O11">
        <f>'22540-JEFFERSON LSD (MADISON CO'!H5</f>
        <v>1319852.8999999999</v>
      </c>
      <c r="P11">
        <f>'22540-JEFFERSON LSD (MADISON CO'!H6</f>
        <v>401212.42</v>
      </c>
      <c r="Q11">
        <f>'22540-JEFFERSON LSD (MADISON CO'!H7</f>
        <v>4189331.3600000003</v>
      </c>
      <c r="R11">
        <f>'22540-JEFFERSON LSD (MADISON CO'!H8</f>
        <v>-32816.300000000003</v>
      </c>
      <c r="S11">
        <f>'22540-JEFFERSON LSD (MADISON CO'!H9</f>
        <v>361681.14</v>
      </c>
      <c r="T11">
        <f>'22540-JEFFERSON LSD (MADISON CO'!H10</f>
        <v>3794833.92</v>
      </c>
      <c r="W11">
        <f>'22540-JEFFERSON LSD (MADISON CO'!H13</f>
        <v>303303.82</v>
      </c>
      <c r="X11">
        <f>'22540-JEFFERSON LSD (MADISON CO'!H14</f>
        <v>0</v>
      </c>
      <c r="Y11">
        <f>'22540-JEFFERSON LSD (MADISON CO'!H15</f>
        <v>55361.510000000009</v>
      </c>
      <c r="Z11">
        <f>'22540-JEFFERSON LSD (MADISON CO'!H16</f>
        <v>0</v>
      </c>
      <c r="AA11">
        <f>'22540-JEFFERSON LSD (MADISON CO'!H17</f>
        <v>59131.750000000007</v>
      </c>
      <c r="AB11">
        <f>'22540-JEFFERSON LSD (MADISON CO'!H18</f>
        <v>0</v>
      </c>
      <c r="AC11">
        <f>'22540-JEFFERSON LSD (MADISON CO'!H19</f>
        <v>417797.08</v>
      </c>
      <c r="AD11">
        <f>'22540-JEFFERSON LSD (MADISON CO'!H20</f>
        <v>3377036.84</v>
      </c>
      <c r="AG11">
        <f>'22540-JEFFERSON LSD (MADISON CO'!H23</f>
        <v>66351.360000000001</v>
      </c>
      <c r="AH11">
        <f>'22540-JEFFERSON LSD (MADISON CO'!H24</f>
        <v>0</v>
      </c>
      <c r="AI11">
        <f>'22540-JEFFERSON LSD (MADISON CO'!H25</f>
        <v>0</v>
      </c>
      <c r="AJ11">
        <f>'22540-JEFFERSON LSD (MADISON CO'!H26</f>
        <v>0</v>
      </c>
      <c r="AK11">
        <f>'22540-JEFFERSON LSD (MADISON CO'!H27</f>
        <v>0</v>
      </c>
      <c r="AL11">
        <f>'22540-JEFFERSON LSD (MADISON CO'!H28</f>
        <v>66351.360000000001</v>
      </c>
      <c r="AN11">
        <f>'22540-JEFFERSON LSD (MADISON CO'!H30</f>
        <v>3310685.4799999995</v>
      </c>
      <c r="AO11">
        <f>'22540-JEFFERSON LSD (MADISON CO'!H31</f>
        <v>72259.179999999993</v>
      </c>
      <c r="AP11">
        <f>'22540-JEFFERSON LSD (MADISON CO'!H32</f>
        <v>0</v>
      </c>
      <c r="AQ11">
        <f>'22540-JEFFERSON LSD (MADISON CO'!H33</f>
        <v>3238426.3000000003</v>
      </c>
      <c r="AT11">
        <f>'22540-JEFFERSON LSD (MADISON CO'!H36</f>
        <v>491165.76</v>
      </c>
    </row>
    <row r="12" spans="1:46" ht="12" customHeight="1" x14ac:dyDescent="0.25">
      <c r="A12" s="10" t="s">
        <v>10</v>
      </c>
      <c r="N12">
        <f>'25940-WESTFALL LSD'!H4</f>
        <v>5626.5000000000009</v>
      </c>
      <c r="O12">
        <f>'25940-WESTFALL LSD'!H5</f>
        <v>0</v>
      </c>
      <c r="P12">
        <f>'25940-WESTFALL LSD'!H6</f>
        <v>11.84</v>
      </c>
      <c r="Q12">
        <f>'25940-WESTFALL LSD'!H7</f>
        <v>5638.3400000000011</v>
      </c>
      <c r="R12">
        <f>'25940-WESTFALL LSD'!H8</f>
        <v>-6.42</v>
      </c>
      <c r="S12">
        <f>'25940-WESTFALL LSD'!H9</f>
        <v>0</v>
      </c>
      <c r="T12">
        <f>'25940-WESTFALL LSD'!H10</f>
        <v>5631.92</v>
      </c>
      <c r="W12">
        <f>'25940-WESTFALL LSD'!H13</f>
        <v>571.71</v>
      </c>
      <c r="X12">
        <f>'25940-WESTFALL LSD'!H14</f>
        <v>0</v>
      </c>
      <c r="Y12">
        <f>'25940-WESTFALL LSD'!H15</f>
        <v>82.5</v>
      </c>
      <c r="Z12">
        <f>'25940-WESTFALL LSD'!H16</f>
        <v>0</v>
      </c>
      <c r="AA12">
        <f>'25940-WESTFALL LSD'!H17</f>
        <v>0</v>
      </c>
      <c r="AB12">
        <f>'25940-WESTFALL LSD'!H18</f>
        <v>0</v>
      </c>
      <c r="AC12">
        <f>'25940-WESTFALL LSD'!H19</f>
        <v>654.21</v>
      </c>
      <c r="AD12">
        <f>'25940-WESTFALL LSD'!H20</f>
        <v>4977.7099999999991</v>
      </c>
      <c r="AG12">
        <f>'25940-WESTFALL LSD'!H23</f>
        <v>98.49</v>
      </c>
      <c r="AH12">
        <f>'25940-WESTFALL LSD'!H24</f>
        <v>0</v>
      </c>
      <c r="AI12">
        <f>'25940-WESTFALL LSD'!H25</f>
        <v>0</v>
      </c>
      <c r="AJ12">
        <f>'25940-WESTFALL LSD'!H26</f>
        <v>0</v>
      </c>
      <c r="AK12">
        <f>'25940-WESTFALL LSD'!H27</f>
        <v>0</v>
      </c>
      <c r="AL12">
        <f>'25940-WESTFALL LSD'!H28</f>
        <v>98.49</v>
      </c>
      <c r="AN12">
        <f>'25940-WESTFALL LSD'!H30</f>
        <v>4879.22</v>
      </c>
      <c r="AO12">
        <f>'25940-WESTFALL LSD'!H31</f>
        <v>0</v>
      </c>
      <c r="AP12">
        <f>'25940-WESTFALL LSD'!H32</f>
        <v>0</v>
      </c>
      <c r="AQ12">
        <f>'25940-WESTFALL LSD'!H33</f>
        <v>4879.22</v>
      </c>
      <c r="AT12">
        <f>'25940-WESTFALL LSD'!H36</f>
        <v>489.56</v>
      </c>
    </row>
    <row r="13" spans="1:46" ht="12" customHeight="1" x14ac:dyDescent="0.25">
      <c r="A13" s="4" t="s">
        <v>11</v>
      </c>
      <c r="B13" s="15">
        <f>SUM(W1:W59)</f>
        <v>2526942.36</v>
      </c>
      <c r="N13">
        <f>'23380-MIAMI TRACE LSD'!N4</f>
        <v>31859.719999999994</v>
      </c>
      <c r="O13">
        <f>'23380-MIAMI TRACE LSD'!N5</f>
        <v>0</v>
      </c>
      <c r="P13">
        <f>'23380-MIAMI TRACE LSD'!N6</f>
        <v>0</v>
      </c>
      <c r="Q13">
        <f>'23380-MIAMI TRACE LSD'!N7</f>
        <v>31859.719999999994</v>
      </c>
      <c r="R13">
        <f>'23380-MIAMI TRACE LSD'!N8</f>
        <v>0</v>
      </c>
      <c r="S13">
        <f>'23380-MIAMI TRACE LSD'!N9</f>
        <v>0</v>
      </c>
      <c r="T13">
        <f>'23380-MIAMI TRACE LSD'!N10</f>
        <v>31859.719999999994</v>
      </c>
      <c r="W13">
        <f>'23380-MIAMI TRACE LSD'!N13</f>
        <v>2916.72</v>
      </c>
      <c r="X13">
        <f>'23380-MIAMI TRACE LSD'!N14</f>
        <v>0</v>
      </c>
      <c r="Y13">
        <f>'23380-MIAMI TRACE LSD'!N15</f>
        <v>358.14999999999992</v>
      </c>
      <c r="Z13">
        <f>'23380-MIAMI TRACE LSD'!N16</f>
        <v>0</v>
      </c>
      <c r="AA13">
        <f>'23380-MIAMI TRACE LSD'!N17</f>
        <v>536.48</v>
      </c>
      <c r="AB13">
        <f>'23380-MIAMI TRACE LSD'!N18</f>
        <v>0</v>
      </c>
      <c r="AC13">
        <f>'23380-MIAMI TRACE LSD'!N19</f>
        <v>3811.3500000000004</v>
      </c>
      <c r="AD13">
        <f>'23380-MIAMI TRACE LSD'!N20</f>
        <v>28048.369999999995</v>
      </c>
      <c r="AG13">
        <f>'23380-MIAMI TRACE LSD'!N23</f>
        <v>557.1</v>
      </c>
      <c r="AH13">
        <f>'23380-MIAMI TRACE LSD'!N24</f>
        <v>0</v>
      </c>
      <c r="AI13">
        <f>'23380-MIAMI TRACE LSD'!N25</f>
        <v>0</v>
      </c>
      <c r="AJ13">
        <f>'23380-MIAMI TRACE LSD'!N26</f>
        <v>0</v>
      </c>
      <c r="AK13">
        <f>'23380-MIAMI TRACE LSD'!N27</f>
        <v>0</v>
      </c>
      <c r="AL13">
        <f>'23380-MIAMI TRACE LSD'!N28</f>
        <v>557.1</v>
      </c>
      <c r="AN13">
        <f>'23380-MIAMI TRACE LSD'!N30</f>
        <v>27491.269999999997</v>
      </c>
      <c r="AO13">
        <f>'23380-MIAMI TRACE LSD'!N31</f>
        <v>0</v>
      </c>
      <c r="AP13">
        <f>'23380-MIAMI TRACE LSD'!N32</f>
        <v>0</v>
      </c>
      <c r="AQ13">
        <f>'23380-MIAMI TRACE LSD'!N33</f>
        <v>27491.269999999997</v>
      </c>
      <c r="AT13">
        <f>'23380-MIAMI TRACE LSD'!N36</f>
        <v>0</v>
      </c>
    </row>
    <row r="14" spans="1:46" ht="12" customHeight="1" x14ac:dyDescent="0.25">
      <c r="A14" s="6" t="s">
        <v>12</v>
      </c>
      <c r="B14" s="14">
        <f>SUM(X1:X59)</f>
        <v>-55.239999999999995</v>
      </c>
      <c r="N14">
        <f>'23320-MECHANICSBURG EVSD'!I4</f>
        <v>53365.62</v>
      </c>
      <c r="O14">
        <f>'23320-MECHANICSBURG EVSD'!I5</f>
        <v>0</v>
      </c>
      <c r="P14">
        <f>'23320-MECHANICSBURG EVSD'!I6</f>
        <v>3252.2599999999993</v>
      </c>
      <c r="Q14">
        <f>'23320-MECHANICSBURG EVSD'!I7</f>
        <v>56617.880000000005</v>
      </c>
      <c r="R14">
        <f>'23320-MECHANICSBURG EVSD'!I8</f>
        <v>760.80000000000018</v>
      </c>
      <c r="S14">
        <f>'23320-MECHANICSBURG EVSD'!I9</f>
        <v>0</v>
      </c>
      <c r="T14">
        <f>'23320-MECHANICSBURG EVSD'!I10</f>
        <v>57378.68</v>
      </c>
      <c r="W14">
        <f>'23320-MECHANICSBURG EVSD'!I13</f>
        <v>8331.510000000002</v>
      </c>
      <c r="X14">
        <f>'23320-MECHANICSBURG EVSD'!I14</f>
        <v>0</v>
      </c>
      <c r="Y14">
        <f>'23320-MECHANICSBURG EVSD'!I15</f>
        <v>495.24999999999994</v>
      </c>
      <c r="Z14">
        <f>'23320-MECHANICSBURG EVSD'!I16</f>
        <v>0</v>
      </c>
      <c r="AA14">
        <f>'23320-MECHANICSBURG EVSD'!I17</f>
        <v>813.81999999999994</v>
      </c>
      <c r="AB14">
        <f>'23320-MECHANICSBURG EVSD'!I18</f>
        <v>0</v>
      </c>
      <c r="AC14">
        <f>'23320-MECHANICSBURG EVSD'!I19</f>
        <v>9640.58</v>
      </c>
      <c r="AD14">
        <f>'23320-MECHANICSBURG EVSD'!I20</f>
        <v>47738.100000000006</v>
      </c>
      <c r="AG14">
        <f>'23320-MECHANICSBURG EVSD'!I23</f>
        <v>1003.3</v>
      </c>
      <c r="AH14">
        <f>'23320-MECHANICSBURG EVSD'!I24</f>
        <v>0</v>
      </c>
      <c r="AI14">
        <f>'23320-MECHANICSBURG EVSD'!I25</f>
        <v>0</v>
      </c>
      <c r="AJ14">
        <f>'23320-MECHANICSBURG EVSD'!I26</f>
        <v>0</v>
      </c>
      <c r="AK14">
        <f>'23320-MECHANICSBURG EVSD'!I27</f>
        <v>0</v>
      </c>
      <c r="AL14">
        <f>'23320-MECHANICSBURG EVSD'!I28</f>
        <v>1003.3</v>
      </c>
      <c r="AN14">
        <f>'23320-MECHANICSBURG EVSD'!I30</f>
        <v>46734.8</v>
      </c>
      <c r="AO14">
        <f>'23320-MECHANICSBURG EVSD'!I31</f>
        <v>3584.66</v>
      </c>
      <c r="AP14">
        <f>'23320-MECHANICSBURG EVSD'!I32</f>
        <v>0</v>
      </c>
      <c r="AQ14">
        <f>'23320-MECHANICSBURG EVSD'!I33</f>
        <v>43150.140000000007</v>
      </c>
      <c r="AT14">
        <f>'23320-MECHANICSBURG EVSD'!I36</f>
        <v>21422.46</v>
      </c>
    </row>
    <row r="15" spans="1:46" ht="12" customHeight="1" x14ac:dyDescent="0.25">
      <c r="A15" s="6" t="s">
        <v>13</v>
      </c>
      <c r="B15" s="14">
        <f>SUM(Y1:Y59)</f>
        <v>389909.98</v>
      </c>
      <c r="N15">
        <f>'21700-FAIRBANKS LSD'!G4</f>
        <v>256070.52</v>
      </c>
      <c r="O15">
        <f>'21700-FAIRBANKS LSD'!G5</f>
        <v>140.97999999999999</v>
      </c>
      <c r="P15">
        <f>'21700-FAIRBANKS LSD'!G6</f>
        <v>20222.380000000005</v>
      </c>
      <c r="Q15">
        <f>'21700-FAIRBANKS LSD'!G7</f>
        <v>276433.88</v>
      </c>
      <c r="R15">
        <f>'21700-FAIRBANKS LSD'!G8</f>
        <v>1929.91</v>
      </c>
      <c r="S15">
        <f>'21700-FAIRBANKS LSD'!G9</f>
        <v>0</v>
      </c>
      <c r="T15">
        <f>'21700-FAIRBANKS LSD'!G10</f>
        <v>278363.79000000004</v>
      </c>
      <c r="W15">
        <f>'21700-FAIRBANKS LSD'!G13</f>
        <v>43963.31</v>
      </c>
      <c r="X15">
        <f>'21700-FAIRBANKS LSD'!G14</f>
        <v>0</v>
      </c>
      <c r="Y15">
        <f>'21700-FAIRBANKS LSD'!G15</f>
        <v>3313.43</v>
      </c>
      <c r="Z15">
        <f>'21700-FAIRBANKS LSD'!G16</f>
        <v>0</v>
      </c>
      <c r="AA15">
        <f>'21700-FAIRBANKS LSD'!G17</f>
        <v>2589.11</v>
      </c>
      <c r="AB15">
        <f>'21700-FAIRBANKS LSD'!G18</f>
        <v>0</v>
      </c>
      <c r="AC15">
        <f>'21700-FAIRBANKS LSD'!G19</f>
        <v>49865.849999999991</v>
      </c>
      <c r="AD15">
        <f>'21700-FAIRBANKS LSD'!G20</f>
        <v>228497.94</v>
      </c>
      <c r="AG15">
        <f>'21700-FAIRBANKS LSD'!G23</f>
        <v>4867.09</v>
      </c>
      <c r="AH15">
        <f>'21700-FAIRBANKS LSD'!G24</f>
        <v>0</v>
      </c>
      <c r="AI15">
        <f>'21700-FAIRBANKS LSD'!G25</f>
        <v>0</v>
      </c>
      <c r="AJ15">
        <f>'21700-FAIRBANKS LSD'!G26</f>
        <v>0</v>
      </c>
      <c r="AK15">
        <f>'21700-FAIRBANKS LSD'!G27</f>
        <v>0</v>
      </c>
      <c r="AL15">
        <f>'21700-FAIRBANKS LSD'!G28</f>
        <v>4867.09</v>
      </c>
      <c r="AN15">
        <f>'21700-FAIRBANKS LSD'!G30</f>
        <v>223630.85</v>
      </c>
      <c r="AO15">
        <f>'21700-FAIRBANKS LSD'!G31</f>
        <v>30946</v>
      </c>
      <c r="AP15">
        <f>'21700-FAIRBANKS LSD'!G32</f>
        <v>0</v>
      </c>
      <c r="AQ15">
        <f>'21700-FAIRBANKS LSD'!G33</f>
        <v>192684.85</v>
      </c>
      <c r="AT15">
        <f>'21700-FAIRBANKS LSD'!G36</f>
        <v>116371.48000000001</v>
      </c>
    </row>
    <row r="16" spans="1:46" ht="12" customHeight="1" x14ac:dyDescent="0.25">
      <c r="A16" s="6" t="s">
        <v>14</v>
      </c>
      <c r="B16" s="14">
        <f>SUM(Z1:Z59)</f>
        <v>0</v>
      </c>
      <c r="N16">
        <f>'30070-TOLLES CAREER &amp; TECHNICAL'!C4</f>
        <v>812014.51</v>
      </c>
      <c r="O16">
        <f>'30070-TOLLES CAREER &amp; TECHNICAL'!C5</f>
        <v>185845.05</v>
      </c>
      <c r="P16">
        <f>'30070-TOLLES CAREER &amp; TECHNICAL'!C6</f>
        <v>157305.85</v>
      </c>
      <c r="Q16">
        <f>'30070-TOLLES CAREER &amp; TECHNICAL'!C7</f>
        <v>1155165.4100000001</v>
      </c>
      <c r="R16">
        <f>'30070-TOLLES CAREER &amp; TECHNICAL'!C8</f>
        <v>3237.17</v>
      </c>
      <c r="S16">
        <f>'30070-TOLLES CAREER &amp; TECHNICAL'!C9</f>
        <v>27317.67</v>
      </c>
      <c r="T16">
        <f>'30070-TOLLES CAREER &amp; TECHNICAL'!C10</f>
        <v>1131084.9100000001</v>
      </c>
      <c r="W16">
        <f>'30070-TOLLES CAREER &amp; TECHNICAL'!C13</f>
        <v>136358.91</v>
      </c>
      <c r="X16">
        <f>'30070-TOLLES CAREER &amp; TECHNICAL'!C14</f>
        <v>-3.33</v>
      </c>
      <c r="Y16">
        <f>'30070-TOLLES CAREER &amp; TECHNICAL'!C15</f>
        <v>20898.68</v>
      </c>
      <c r="Z16">
        <f>'30070-TOLLES CAREER &amp; TECHNICAL'!C16</f>
        <v>0</v>
      </c>
      <c r="AA16">
        <f>'30070-TOLLES CAREER &amp; TECHNICAL'!C17</f>
        <v>18068.32</v>
      </c>
      <c r="AB16">
        <f>'30070-TOLLES CAREER &amp; TECHNICAL'!C18</f>
        <v>0</v>
      </c>
      <c r="AC16">
        <f>'30070-TOLLES CAREER &amp; TECHNICAL'!C19</f>
        <v>175322.58000000002</v>
      </c>
      <c r="AD16">
        <f>'30070-TOLLES CAREER &amp; TECHNICAL'!C20</f>
        <v>955762.33000000007</v>
      </c>
      <c r="AG16">
        <f>'30070-TOLLES CAREER &amp; TECHNICAL'!C23</f>
        <v>19525.05</v>
      </c>
      <c r="AH16">
        <f>'30070-TOLLES CAREER &amp; TECHNICAL'!C24</f>
        <v>0</v>
      </c>
      <c r="AI16">
        <f>'30070-TOLLES CAREER &amp; TECHNICAL'!C25</f>
        <v>0</v>
      </c>
      <c r="AJ16">
        <f>'30070-TOLLES CAREER &amp; TECHNICAL'!C26</f>
        <v>0</v>
      </c>
      <c r="AK16">
        <f>'30070-TOLLES CAREER &amp; TECHNICAL'!C27</f>
        <v>0</v>
      </c>
      <c r="AL16">
        <f>'30070-TOLLES CAREER &amp; TECHNICAL'!C28</f>
        <v>19525.05</v>
      </c>
      <c r="AN16">
        <f>'30070-TOLLES CAREER &amp; TECHNICAL'!C30</f>
        <v>936237.28</v>
      </c>
      <c r="AO16">
        <f>'30070-TOLLES CAREER &amp; TECHNICAL'!C31</f>
        <v>75579.75</v>
      </c>
      <c r="AP16">
        <f>'30070-TOLLES CAREER &amp; TECHNICAL'!C32</f>
        <v>184198.89</v>
      </c>
      <c r="AQ16">
        <f>'30070-TOLLES CAREER &amp; TECHNICAL'!C33</f>
        <v>676458.64</v>
      </c>
      <c r="AT16">
        <f>'30070-TOLLES CAREER &amp; TECHNICAL'!C36</f>
        <v>426468.96</v>
      </c>
    </row>
    <row r="17" spans="1:46" ht="12" customHeight="1" x14ac:dyDescent="0.25">
      <c r="A17" s="6" t="s">
        <v>15</v>
      </c>
      <c r="B17" s="14">
        <f>SUM(AA1:AA59)</f>
        <v>422988.15999999992</v>
      </c>
      <c r="N17">
        <f>'30310-PICKAWAY-ROSS COUNTY JVSD'!E4</f>
        <v>403.70000000000005</v>
      </c>
      <c r="O17">
        <f>'30310-PICKAWAY-ROSS COUNTY JVSD'!E5</f>
        <v>0</v>
      </c>
      <c r="P17">
        <f>'30310-PICKAWAY-ROSS COUNTY JVSD'!E6</f>
        <v>1.54</v>
      </c>
      <c r="Q17">
        <f>'30310-PICKAWAY-ROSS COUNTY JVSD'!E7</f>
        <v>405.24</v>
      </c>
      <c r="R17">
        <f>'30310-PICKAWAY-ROSS COUNTY JVSD'!E8</f>
        <v>-0.82000000000000006</v>
      </c>
      <c r="S17">
        <f>'30310-PICKAWAY-ROSS COUNTY JVSD'!E9</f>
        <v>0</v>
      </c>
      <c r="T17">
        <f>'30310-PICKAWAY-ROSS COUNTY JVSD'!E10</f>
        <v>404.41999999999996</v>
      </c>
      <c r="W17">
        <f>'30310-PICKAWAY-ROSS COUNTY JVSD'!E13</f>
        <v>53.18</v>
      </c>
      <c r="X17">
        <f>'30310-PICKAWAY-ROSS COUNTY JVSD'!E14</f>
        <v>0</v>
      </c>
      <c r="Y17">
        <f>'30310-PICKAWAY-ROSS COUNTY JVSD'!E15</f>
        <v>7.66</v>
      </c>
      <c r="Z17">
        <f>'30310-PICKAWAY-ROSS COUNTY JVSD'!E16</f>
        <v>0</v>
      </c>
      <c r="AA17">
        <f>'30310-PICKAWAY-ROSS COUNTY JVSD'!E17</f>
        <v>0</v>
      </c>
      <c r="AB17">
        <f>'30310-PICKAWAY-ROSS COUNTY JVSD'!E18</f>
        <v>0</v>
      </c>
      <c r="AC17">
        <f>'30310-PICKAWAY-ROSS COUNTY JVSD'!E19</f>
        <v>60.84</v>
      </c>
      <c r="AD17">
        <f>'30310-PICKAWAY-ROSS COUNTY JVSD'!E20</f>
        <v>343.58000000000004</v>
      </c>
      <c r="AG17">
        <f>'30310-PICKAWAY-ROSS COUNTY JVSD'!E23</f>
        <v>7.0600000000000005</v>
      </c>
      <c r="AH17">
        <f>'30310-PICKAWAY-ROSS COUNTY JVSD'!E24</f>
        <v>0</v>
      </c>
      <c r="AI17">
        <f>'30310-PICKAWAY-ROSS COUNTY JVSD'!E25</f>
        <v>0</v>
      </c>
      <c r="AJ17">
        <f>'30310-PICKAWAY-ROSS COUNTY JVSD'!E26</f>
        <v>0</v>
      </c>
      <c r="AK17">
        <f>'30310-PICKAWAY-ROSS COUNTY JVSD'!E27</f>
        <v>0</v>
      </c>
      <c r="AL17">
        <f>'30310-PICKAWAY-ROSS COUNTY JVSD'!E28</f>
        <v>7.0600000000000005</v>
      </c>
      <c r="AN17">
        <f>'30310-PICKAWAY-ROSS COUNTY JVSD'!E30</f>
        <v>336.52</v>
      </c>
      <c r="AO17">
        <f>'30310-PICKAWAY-ROSS COUNTY JVSD'!E31</f>
        <v>0</v>
      </c>
      <c r="AP17">
        <f>'30310-PICKAWAY-ROSS COUNTY JVSD'!E32</f>
        <v>0</v>
      </c>
      <c r="AQ17">
        <f>'30310-PICKAWAY-ROSS COUNTY JVSD'!E33</f>
        <v>336.52</v>
      </c>
      <c r="AT17">
        <f>'30310-PICKAWAY-ROSS COUNTY JVSD'!E36</f>
        <v>127.97999999999999</v>
      </c>
    </row>
    <row r="18" spans="1:46" ht="12" customHeight="1" x14ac:dyDescent="0.25">
      <c r="A18" s="6" t="s">
        <v>16</v>
      </c>
      <c r="B18" s="16">
        <f>SUM(AB1:AB59)</f>
        <v>0</v>
      </c>
      <c r="N18">
        <f>'30160-GREAT OAKS JVSD'!C4</f>
        <v>1490.26</v>
      </c>
      <c r="O18">
        <f>'30160-GREAT OAKS JVSD'!C5</f>
        <v>0</v>
      </c>
      <c r="P18">
        <f>'30160-GREAT OAKS JVSD'!C6</f>
        <v>0</v>
      </c>
      <c r="Q18">
        <f>'30160-GREAT OAKS JVSD'!C7</f>
        <v>1490.26</v>
      </c>
      <c r="R18">
        <f>'30160-GREAT OAKS JVSD'!C8</f>
        <v>0</v>
      </c>
      <c r="S18">
        <f>'30160-GREAT OAKS JVSD'!C9</f>
        <v>0</v>
      </c>
      <c r="T18">
        <f>'30160-GREAT OAKS JVSD'!C10</f>
        <v>1490.26</v>
      </c>
      <c r="W18">
        <f>'30160-GREAT OAKS JVSD'!C13</f>
        <v>214.32</v>
      </c>
      <c r="X18">
        <f>'30160-GREAT OAKS JVSD'!C14</f>
        <v>0</v>
      </c>
      <c r="Y18">
        <f>'30160-GREAT OAKS JVSD'!C15</f>
        <v>26.33</v>
      </c>
      <c r="Z18">
        <f>'30160-GREAT OAKS JVSD'!C16</f>
        <v>0</v>
      </c>
      <c r="AA18">
        <f>'30160-GREAT OAKS JVSD'!C17</f>
        <v>35.520000000000003</v>
      </c>
      <c r="AB18">
        <f>'30160-GREAT OAKS JVSD'!C18</f>
        <v>0</v>
      </c>
      <c r="AC18">
        <f>'30160-GREAT OAKS JVSD'!C19</f>
        <v>276.16999999999996</v>
      </c>
      <c r="AD18">
        <f>'30160-GREAT OAKS JVSD'!C20</f>
        <v>1214.0900000000001</v>
      </c>
      <c r="AG18">
        <f>'30160-GREAT OAKS JVSD'!C23</f>
        <v>26.06</v>
      </c>
      <c r="AH18">
        <f>'30160-GREAT OAKS JVSD'!C24</f>
        <v>0</v>
      </c>
      <c r="AI18">
        <f>'30160-GREAT OAKS JVSD'!C25</f>
        <v>0</v>
      </c>
      <c r="AJ18">
        <f>'30160-GREAT OAKS JVSD'!C26</f>
        <v>0</v>
      </c>
      <c r="AK18">
        <f>'30160-GREAT OAKS JVSD'!C27</f>
        <v>0</v>
      </c>
      <c r="AL18">
        <f>'30160-GREAT OAKS JVSD'!C28</f>
        <v>26.06</v>
      </c>
      <c r="AN18">
        <f>'30160-GREAT OAKS JVSD'!C30</f>
        <v>1188.0300000000002</v>
      </c>
      <c r="AO18">
        <f>'30160-GREAT OAKS JVSD'!C31</f>
        <v>83.8</v>
      </c>
      <c r="AP18">
        <f>'30160-GREAT OAKS JVSD'!C32</f>
        <v>0</v>
      </c>
      <c r="AQ18">
        <f>'30160-GREAT OAKS JVSD'!C33</f>
        <v>1104.2300000000002</v>
      </c>
      <c r="AT18">
        <f>'30160-GREAT OAKS JVSD'!C36</f>
        <v>729.7</v>
      </c>
    </row>
    <row r="19" spans="1:46" ht="12" customHeight="1" x14ac:dyDescent="0.25">
      <c r="A19" s="4" t="s">
        <v>17</v>
      </c>
      <c r="B19" s="17">
        <f>SUM(AC1:AC59)</f>
        <v>3339785.2599999988</v>
      </c>
      <c r="N19">
        <f>'30290-OHIO HI-POINT JVSD'!D4</f>
        <v>4092.8999999999996</v>
      </c>
      <c r="O19">
        <f>'30290-OHIO HI-POINT JVSD'!D5</f>
        <v>0</v>
      </c>
      <c r="P19">
        <f>'30290-OHIO HI-POINT JVSD'!D6</f>
        <v>229.78</v>
      </c>
      <c r="Q19">
        <f>'30290-OHIO HI-POINT JVSD'!D7</f>
        <v>4322.6799999999994</v>
      </c>
      <c r="R19">
        <f>'30290-OHIO HI-POINT JVSD'!D8</f>
        <v>69.78</v>
      </c>
      <c r="S19">
        <f>'30290-OHIO HI-POINT JVSD'!D9</f>
        <v>0</v>
      </c>
      <c r="T19">
        <f>'30290-OHIO HI-POINT JVSD'!D10</f>
        <v>4392.4599999999991</v>
      </c>
      <c r="W19">
        <f>'30290-OHIO HI-POINT JVSD'!D13</f>
        <v>636.52</v>
      </c>
      <c r="X19">
        <f>'30290-OHIO HI-POINT JVSD'!D14</f>
        <v>0</v>
      </c>
      <c r="Y19">
        <f>'30290-OHIO HI-POINT JVSD'!D15</f>
        <v>37.83</v>
      </c>
      <c r="Z19">
        <f>'30290-OHIO HI-POINT JVSD'!D16</f>
        <v>0</v>
      </c>
      <c r="AA19">
        <f>'30290-OHIO HI-POINT JVSD'!D17</f>
        <v>74.759999999999991</v>
      </c>
      <c r="AB19">
        <f>'30290-OHIO HI-POINT JVSD'!D18</f>
        <v>0</v>
      </c>
      <c r="AC19">
        <f>'30290-OHIO HI-POINT JVSD'!D19</f>
        <v>749.11</v>
      </c>
      <c r="AD19">
        <f>'30290-OHIO HI-POINT JVSD'!D20</f>
        <v>3643.3499999999995</v>
      </c>
      <c r="AG19">
        <f>'30290-OHIO HI-POINT JVSD'!D23</f>
        <v>76.800000000000011</v>
      </c>
      <c r="AH19">
        <f>'30290-OHIO HI-POINT JVSD'!D24</f>
        <v>0</v>
      </c>
      <c r="AI19">
        <f>'30290-OHIO HI-POINT JVSD'!D25</f>
        <v>0</v>
      </c>
      <c r="AJ19">
        <f>'30290-OHIO HI-POINT JVSD'!D26</f>
        <v>0</v>
      </c>
      <c r="AK19">
        <f>'30290-OHIO HI-POINT JVSD'!D27</f>
        <v>0</v>
      </c>
      <c r="AL19">
        <f>'30290-OHIO HI-POINT JVSD'!D28</f>
        <v>76.800000000000011</v>
      </c>
      <c r="AN19">
        <f>'30290-OHIO HI-POINT JVSD'!D30</f>
        <v>3566.5499999999993</v>
      </c>
      <c r="AO19">
        <f>'30290-OHIO HI-POINT JVSD'!D31</f>
        <v>462.36</v>
      </c>
      <c r="AP19">
        <f>'30290-OHIO HI-POINT JVSD'!D32</f>
        <v>0</v>
      </c>
      <c r="AQ19">
        <f>'30290-OHIO HI-POINT JVSD'!D33</f>
        <v>3104.1899999999991</v>
      </c>
      <c r="AT19">
        <f>'30290-OHIO HI-POINT JVSD'!D36</f>
        <v>2763.26</v>
      </c>
    </row>
    <row r="20" spans="1:46" ht="12" customHeight="1" x14ac:dyDescent="0.25">
      <c r="A20" s="1" t="s">
        <v>18</v>
      </c>
      <c r="B20" s="17">
        <f>SUM(AD1:AD59)</f>
        <v>31211903.620000016</v>
      </c>
    </row>
    <row r="21" spans="1:46" ht="12" customHeight="1" x14ac:dyDescent="0.25"/>
    <row r="22" spans="1:46" ht="12" customHeight="1" x14ac:dyDescent="0.25">
      <c r="A22" s="10" t="s">
        <v>19</v>
      </c>
    </row>
    <row r="23" spans="1:46" ht="12" customHeight="1" x14ac:dyDescent="0.25">
      <c r="A23" s="4" t="s">
        <v>20</v>
      </c>
      <c r="B23" s="15">
        <f>SUM(AG1:AG59)</f>
        <v>592802.48999999976</v>
      </c>
    </row>
    <row r="24" spans="1:46" ht="12" customHeight="1" x14ac:dyDescent="0.25">
      <c r="A24" s="6" t="s">
        <v>21</v>
      </c>
      <c r="B24" s="14">
        <f>SUM(AH1:AH59)</f>
        <v>0</v>
      </c>
    </row>
    <row r="25" spans="1:46" ht="12" customHeight="1" x14ac:dyDescent="0.25">
      <c r="A25" s="6" t="s">
        <v>22</v>
      </c>
      <c r="B25" s="14">
        <f>SUM(AI1:AI59)</f>
        <v>0</v>
      </c>
      <c r="N25">
        <f>'40891-CANAAN TWP'!C4</f>
        <v>69735.539999999994</v>
      </c>
      <c r="O25">
        <f>'40891-CANAAN TWP'!C5</f>
        <v>1001.23</v>
      </c>
      <c r="P25">
        <f>'40891-CANAAN TWP'!C6</f>
        <v>2497.17</v>
      </c>
      <c r="Q25">
        <f>'40891-CANAAN TWP'!C7</f>
        <v>73233.939999999988</v>
      </c>
      <c r="R25">
        <f>'40891-CANAAN TWP'!C8</f>
        <v>-76.44</v>
      </c>
      <c r="S25">
        <f>'40891-CANAAN TWP'!C9</f>
        <v>0</v>
      </c>
      <c r="T25">
        <f>'40891-CANAAN TWP'!C10</f>
        <v>73157.499999999985</v>
      </c>
      <c r="W25">
        <f>'40891-CANAAN TWP'!C13</f>
        <v>8682.69</v>
      </c>
      <c r="X25">
        <f>'40891-CANAAN TWP'!C14</f>
        <v>0</v>
      </c>
      <c r="Y25">
        <f>'40891-CANAAN TWP'!C15</f>
        <v>1331.16</v>
      </c>
      <c r="Z25">
        <f>'40891-CANAAN TWP'!C16</f>
        <v>0</v>
      </c>
      <c r="AA25">
        <f>'40891-CANAAN TWP'!C17</f>
        <v>779.22</v>
      </c>
      <c r="AB25">
        <f>'40891-CANAAN TWP'!C18</f>
        <v>0</v>
      </c>
      <c r="AC25">
        <f>'40891-CANAAN TWP'!C19</f>
        <v>10793.07</v>
      </c>
      <c r="AD25">
        <f>'40891-CANAAN TWP'!C20</f>
        <v>62364.429999999986</v>
      </c>
      <c r="AG25">
        <f>'40891-CANAAN TWP'!C23</f>
        <v>1279.1400000000001</v>
      </c>
      <c r="AH25">
        <f>'40891-CANAAN TWP'!C24</f>
        <v>0</v>
      </c>
      <c r="AI25">
        <f>'40891-CANAAN TWP'!C25</f>
        <v>0</v>
      </c>
      <c r="AJ25">
        <f>'40891-CANAAN TWP'!C26</f>
        <v>0</v>
      </c>
      <c r="AK25">
        <f>'40891-CANAAN TWP'!C27</f>
        <v>0</v>
      </c>
      <c r="AL25">
        <f>'40891-CANAAN TWP'!C28</f>
        <v>1279.1400000000001</v>
      </c>
      <c r="AN25">
        <f>'40891-CANAAN TWP'!C30</f>
        <v>61085.289999999986</v>
      </c>
      <c r="AO25">
        <f>'40891-CANAAN TWP'!C31</f>
        <v>0</v>
      </c>
      <c r="AP25">
        <f>'40891-CANAAN TWP'!C32</f>
        <v>0</v>
      </c>
      <c r="AQ25">
        <f>'40891-CANAAN TWP'!C33</f>
        <v>61085.289999999986</v>
      </c>
      <c r="AT25">
        <f>'40891-CANAAN TWP'!C36</f>
        <v>0</v>
      </c>
    </row>
    <row r="26" spans="1:46" ht="12" customHeight="1" x14ac:dyDescent="0.25">
      <c r="A26" s="6" t="s">
        <v>23</v>
      </c>
      <c r="B26" s="14">
        <f>SUM(AJ1:AJ59)</f>
        <v>0</v>
      </c>
      <c r="N26">
        <f>'41410-DARBY TWP'!G4</f>
        <v>178595.65999999997</v>
      </c>
      <c r="O26">
        <f>'41410-DARBY TWP'!G5</f>
        <v>22022.300000000003</v>
      </c>
      <c r="P26">
        <f>'41410-DARBY TWP'!G6</f>
        <v>5811.84</v>
      </c>
      <c r="Q26">
        <f>'41410-DARBY TWP'!G7</f>
        <v>206429.80000000002</v>
      </c>
      <c r="R26">
        <f>'41410-DARBY TWP'!G8</f>
        <v>-1807.56</v>
      </c>
      <c r="S26">
        <f>'41410-DARBY TWP'!G9</f>
        <v>0</v>
      </c>
      <c r="T26">
        <f>'41410-DARBY TWP'!G10</f>
        <v>204622.24</v>
      </c>
      <c r="W26">
        <f>'41410-DARBY TWP'!G13</f>
        <v>6081.83</v>
      </c>
      <c r="X26">
        <f>'41410-DARBY TWP'!G14</f>
        <v>0</v>
      </c>
      <c r="Y26">
        <f>'41410-DARBY TWP'!G15</f>
        <v>1054.6099999999999</v>
      </c>
      <c r="Z26">
        <f>'41410-DARBY TWP'!G16</f>
        <v>0</v>
      </c>
      <c r="AA26">
        <f>'41410-DARBY TWP'!G17</f>
        <v>1953.1</v>
      </c>
      <c r="AB26">
        <f>'41410-DARBY TWP'!G18</f>
        <v>0</v>
      </c>
      <c r="AC26">
        <f>'41410-DARBY TWP'!G19</f>
        <v>9089.5399999999991</v>
      </c>
      <c r="AD26">
        <f>'41410-DARBY TWP'!G20</f>
        <v>195532.7</v>
      </c>
      <c r="AG26">
        <f>'41410-DARBY TWP'!G23</f>
        <v>3577.74</v>
      </c>
      <c r="AH26">
        <f>'41410-DARBY TWP'!G24</f>
        <v>0</v>
      </c>
      <c r="AI26">
        <f>'41410-DARBY TWP'!G25</f>
        <v>0</v>
      </c>
      <c r="AJ26">
        <f>'41410-DARBY TWP'!G26</f>
        <v>0</v>
      </c>
      <c r="AK26">
        <f>'41410-DARBY TWP'!G27</f>
        <v>0</v>
      </c>
      <c r="AL26">
        <f>'41410-DARBY TWP'!G28</f>
        <v>3577.74</v>
      </c>
      <c r="AN26">
        <f>'41410-DARBY TWP'!G30</f>
        <v>191954.96</v>
      </c>
      <c r="AO26">
        <f>'41410-DARBY TWP'!G31</f>
        <v>40.56</v>
      </c>
      <c r="AP26">
        <f>'41410-DARBY TWP'!G32</f>
        <v>0</v>
      </c>
      <c r="AQ26">
        <f>'41410-DARBY TWP'!G33</f>
        <v>191914.40000000002</v>
      </c>
      <c r="AT26">
        <f>'41410-DARBY TWP'!G36</f>
        <v>0</v>
      </c>
    </row>
    <row r="27" spans="1:46" ht="12" customHeight="1" x14ac:dyDescent="0.25">
      <c r="A27" s="6" t="s">
        <v>24</v>
      </c>
      <c r="B27" s="14">
        <f>SUM(AK1:AK59)</f>
        <v>0</v>
      </c>
      <c r="N27">
        <f>'41430-DEER CREEK TWP'!C4</f>
        <v>25768.91</v>
      </c>
      <c r="O27">
        <f>'41430-DEER CREEK TWP'!C5</f>
        <v>5405.25</v>
      </c>
      <c r="P27">
        <f>'41430-DEER CREEK TWP'!C6</f>
        <v>2847.1</v>
      </c>
      <c r="Q27">
        <f>'41430-DEER CREEK TWP'!C7</f>
        <v>34021.26</v>
      </c>
      <c r="R27">
        <f>'41430-DEER CREEK TWP'!C8</f>
        <v>-169.93</v>
      </c>
      <c r="S27">
        <f>'41430-DEER CREEK TWP'!C9</f>
        <v>358.85</v>
      </c>
      <c r="T27">
        <f>'41430-DEER CREEK TWP'!C10</f>
        <v>33492.480000000003</v>
      </c>
      <c r="W27">
        <f>'41430-DEER CREEK TWP'!C13</f>
        <v>3106.34</v>
      </c>
      <c r="X27">
        <f>'41430-DEER CREEK TWP'!C14</f>
        <v>0</v>
      </c>
      <c r="Y27">
        <f>'41430-DEER CREEK TWP'!C15</f>
        <v>355.12</v>
      </c>
      <c r="Z27">
        <f>'41430-DEER CREEK TWP'!C16</f>
        <v>0</v>
      </c>
      <c r="AA27">
        <f>'41430-DEER CREEK TWP'!C17</f>
        <v>465.64</v>
      </c>
      <c r="AB27">
        <f>'41430-DEER CREEK TWP'!C18</f>
        <v>0</v>
      </c>
      <c r="AC27">
        <f>'41430-DEER CREEK TWP'!C19</f>
        <v>3927.1</v>
      </c>
      <c r="AD27">
        <f>'41430-DEER CREEK TWP'!C20</f>
        <v>29565.380000000005</v>
      </c>
      <c r="AG27">
        <f>'41430-DEER CREEK TWP'!C23</f>
        <v>585.58000000000004</v>
      </c>
      <c r="AH27">
        <f>'41430-DEER CREEK TWP'!C24</f>
        <v>0</v>
      </c>
      <c r="AI27">
        <f>'41430-DEER CREEK TWP'!C25</f>
        <v>0</v>
      </c>
      <c r="AJ27">
        <f>'41430-DEER CREEK TWP'!C26</f>
        <v>0</v>
      </c>
      <c r="AK27">
        <f>'41430-DEER CREEK TWP'!C27</f>
        <v>0</v>
      </c>
      <c r="AL27">
        <f>'41430-DEER CREEK TWP'!C28</f>
        <v>585.58000000000004</v>
      </c>
      <c r="AN27">
        <f>'41430-DEER CREEK TWP'!C30</f>
        <v>28979.800000000003</v>
      </c>
      <c r="AO27">
        <f>'41430-DEER CREEK TWP'!C31</f>
        <v>12.44</v>
      </c>
      <c r="AP27">
        <f>'41430-DEER CREEK TWP'!C32</f>
        <v>0</v>
      </c>
      <c r="AQ27">
        <f>'41430-DEER CREEK TWP'!C33</f>
        <v>28967.360000000004</v>
      </c>
      <c r="AT27">
        <f>'41430-DEER CREEK TWP'!C36</f>
        <v>0</v>
      </c>
    </row>
    <row r="28" spans="1:46" ht="12" customHeight="1" x14ac:dyDescent="0.25">
      <c r="A28" s="8" t="s">
        <v>25</v>
      </c>
      <c r="B28" s="17">
        <f>SUM(AL1:AL59)</f>
        <v>592802.48999999976</v>
      </c>
      <c r="N28">
        <f>'41734-FAIRFIELD TWP'!F4</f>
        <v>131786.76</v>
      </c>
      <c r="O28">
        <f>'41734-FAIRFIELD TWP'!F5</f>
        <v>672.32</v>
      </c>
      <c r="P28">
        <f>'41734-FAIRFIELD TWP'!F6</f>
        <v>8099.11</v>
      </c>
      <c r="Q28">
        <f>'41734-FAIRFIELD TWP'!F7</f>
        <v>140558.19</v>
      </c>
      <c r="R28">
        <f>'41734-FAIRFIELD TWP'!F8</f>
        <v>685.34999999999991</v>
      </c>
      <c r="S28">
        <f>'41734-FAIRFIELD TWP'!F9</f>
        <v>0</v>
      </c>
      <c r="T28">
        <f>'41734-FAIRFIELD TWP'!F10</f>
        <v>141243.53999999998</v>
      </c>
      <c r="W28">
        <f>'41734-FAIRFIELD TWP'!F13</f>
        <v>11869.43</v>
      </c>
      <c r="X28">
        <f>'41734-FAIRFIELD TWP'!F14</f>
        <v>0</v>
      </c>
      <c r="Y28">
        <f>'41734-FAIRFIELD TWP'!F15</f>
        <v>1664.9</v>
      </c>
      <c r="Z28">
        <f>'41734-FAIRFIELD TWP'!F16</f>
        <v>0</v>
      </c>
      <c r="AA28">
        <f>'41734-FAIRFIELD TWP'!F17</f>
        <v>2301.2199999999998</v>
      </c>
      <c r="AB28">
        <f>'41734-FAIRFIELD TWP'!F18</f>
        <v>0</v>
      </c>
      <c r="AC28">
        <f>'41734-FAIRFIELD TWP'!F19</f>
        <v>15835.550000000001</v>
      </c>
      <c r="AD28">
        <f>'41734-FAIRFIELD TWP'!F20</f>
        <v>125407.98999999999</v>
      </c>
      <c r="AG28">
        <f>'41734-FAIRFIELD TWP'!F23</f>
        <v>4849.43</v>
      </c>
      <c r="AH28">
        <f>'41734-FAIRFIELD TWP'!F24</f>
        <v>0</v>
      </c>
      <c r="AI28">
        <f>'41734-FAIRFIELD TWP'!F25</f>
        <v>0</v>
      </c>
      <c r="AJ28">
        <f>'41734-FAIRFIELD TWP'!F26</f>
        <v>0</v>
      </c>
      <c r="AK28">
        <f>'41734-FAIRFIELD TWP'!F27</f>
        <v>0</v>
      </c>
      <c r="AL28">
        <f>'41734-FAIRFIELD TWP'!F28</f>
        <v>4849.43</v>
      </c>
      <c r="AN28">
        <f>'41734-FAIRFIELD TWP'!F30</f>
        <v>120558.55999999998</v>
      </c>
      <c r="AO28">
        <f>'41734-FAIRFIELD TWP'!F31</f>
        <v>90.77000000000001</v>
      </c>
      <c r="AP28">
        <f>'41734-FAIRFIELD TWP'!F32</f>
        <v>0</v>
      </c>
      <c r="AQ28">
        <f>'41734-FAIRFIELD TWP'!F33</f>
        <v>120467.79</v>
      </c>
      <c r="AT28">
        <f>'41734-FAIRFIELD TWP'!F36</f>
        <v>0</v>
      </c>
    </row>
    <row r="29" spans="1:46" ht="12" customHeight="1" x14ac:dyDescent="0.25">
      <c r="N29">
        <f>'47058-JEFFERSON TWP'!F4</f>
        <v>1034189.86</v>
      </c>
      <c r="O29">
        <f>'47058-JEFFERSON TWP'!F5</f>
        <v>598254.48</v>
      </c>
      <c r="P29">
        <f>'47058-JEFFERSON TWP'!F6</f>
        <v>199564.2</v>
      </c>
      <c r="Q29">
        <f>'47058-JEFFERSON TWP'!F7</f>
        <v>1832008.5399999998</v>
      </c>
      <c r="R29">
        <f>'47058-JEFFERSON TWP'!F8</f>
        <v>-19408.05</v>
      </c>
      <c r="S29">
        <f>'47058-JEFFERSON TWP'!F9</f>
        <v>162141.69</v>
      </c>
      <c r="T29">
        <f>'47058-JEFFERSON TWP'!F10</f>
        <v>1650458.7999999998</v>
      </c>
      <c r="W29">
        <f>'47058-JEFFERSON TWP'!F13</f>
        <v>89534.2</v>
      </c>
      <c r="X29">
        <f>'47058-JEFFERSON TWP'!F14</f>
        <v>0</v>
      </c>
      <c r="Y29">
        <f>'47058-JEFFERSON TWP'!F15</f>
        <v>16198.82</v>
      </c>
      <c r="Z29">
        <f>'47058-JEFFERSON TWP'!F16</f>
        <v>0</v>
      </c>
      <c r="AA29">
        <f>'47058-JEFFERSON TWP'!F17</f>
        <v>21285.739999999998</v>
      </c>
      <c r="AB29">
        <f>'47058-JEFFERSON TWP'!F18</f>
        <v>0</v>
      </c>
      <c r="AC29">
        <f>'47058-JEFFERSON TWP'!F19</f>
        <v>127018.76000000001</v>
      </c>
      <c r="AD29">
        <f>'47058-JEFFERSON TWP'!F20</f>
        <v>1523440.0399999998</v>
      </c>
      <c r="AG29">
        <f>'47058-JEFFERSON TWP'!F23</f>
        <v>28857.67</v>
      </c>
      <c r="AH29">
        <f>'47058-JEFFERSON TWP'!F24</f>
        <v>0</v>
      </c>
      <c r="AI29">
        <f>'47058-JEFFERSON TWP'!F25</f>
        <v>0</v>
      </c>
      <c r="AJ29">
        <f>'47058-JEFFERSON TWP'!F26</f>
        <v>0</v>
      </c>
      <c r="AK29">
        <f>'47058-JEFFERSON TWP'!F27</f>
        <v>0</v>
      </c>
      <c r="AL29">
        <f>'47058-JEFFERSON TWP'!F28</f>
        <v>28857.67</v>
      </c>
      <c r="AN29">
        <f>'47058-JEFFERSON TWP'!F30</f>
        <v>1494582.3699999996</v>
      </c>
      <c r="AO29">
        <f>'47058-JEFFERSON TWP'!F31</f>
        <v>86.28</v>
      </c>
      <c r="AP29">
        <f>'47058-JEFFERSON TWP'!F32</f>
        <v>0</v>
      </c>
      <c r="AQ29">
        <f>'47058-JEFFERSON TWP'!F33</f>
        <v>1494496.0899999996</v>
      </c>
      <c r="AT29">
        <f>'47058-JEFFERSON TWP'!F36</f>
        <v>0</v>
      </c>
    </row>
    <row r="30" spans="1:46" ht="12" customHeight="1" x14ac:dyDescent="0.25">
      <c r="A30" s="8" t="s">
        <v>26</v>
      </c>
      <c r="B30" s="17">
        <f>SUM(AN1:AN59)</f>
        <v>30619101.130000014</v>
      </c>
    </row>
    <row r="31" spans="1:46" ht="12" customHeight="1" x14ac:dyDescent="0.25">
      <c r="A31" s="6" t="s">
        <v>27</v>
      </c>
      <c r="B31" s="14">
        <f>SUM(AO1:AO59)</f>
        <v>562982.02</v>
      </c>
      <c r="N31">
        <f>'47101-MONROE TWP'!C4</f>
        <v>34036.519999999997</v>
      </c>
      <c r="O31">
        <f>'47101-MONROE TWP'!C5</f>
        <v>463.5</v>
      </c>
      <c r="P31">
        <f>'47101-MONROE TWP'!C6</f>
        <v>1061.07</v>
      </c>
      <c r="Q31">
        <f>'47101-MONROE TWP'!C7</f>
        <v>35561.089999999997</v>
      </c>
      <c r="R31">
        <f>'47101-MONROE TWP'!C8</f>
        <v>106.73</v>
      </c>
      <c r="S31">
        <f>'47101-MONROE TWP'!C9</f>
        <v>0</v>
      </c>
      <c r="T31">
        <f>'47101-MONROE TWP'!C10</f>
        <v>35667.82</v>
      </c>
      <c r="W31">
        <f>'47101-MONROE TWP'!C13</f>
        <v>3988.06</v>
      </c>
      <c r="X31">
        <f>'47101-MONROE TWP'!C14</f>
        <v>0</v>
      </c>
      <c r="Y31">
        <f>'47101-MONROE TWP'!C15</f>
        <v>584.42999999999995</v>
      </c>
      <c r="Z31">
        <f>'47101-MONROE TWP'!C16</f>
        <v>0</v>
      </c>
      <c r="AA31">
        <f>'47101-MONROE TWP'!C17</f>
        <v>352.98</v>
      </c>
      <c r="AB31">
        <f>'47101-MONROE TWP'!C18</f>
        <v>0</v>
      </c>
      <c r="AC31">
        <f>'47101-MONROE TWP'!C19</f>
        <v>4925.4699999999993</v>
      </c>
      <c r="AD31">
        <f>'47101-MONROE TWP'!C20</f>
        <v>30742.35</v>
      </c>
      <c r="AG31">
        <f>'47101-MONROE TWP'!C23</f>
        <v>623.62</v>
      </c>
      <c r="AH31">
        <f>'47101-MONROE TWP'!C24</f>
        <v>0</v>
      </c>
      <c r="AI31">
        <f>'47101-MONROE TWP'!C25</f>
        <v>0</v>
      </c>
      <c r="AJ31">
        <f>'47101-MONROE TWP'!C26</f>
        <v>0</v>
      </c>
      <c r="AK31">
        <f>'47101-MONROE TWP'!C27</f>
        <v>0</v>
      </c>
      <c r="AL31">
        <f>'47101-MONROE TWP'!C28</f>
        <v>623.62</v>
      </c>
      <c r="AN31">
        <f>'47101-MONROE TWP'!C30</f>
        <v>30118.73</v>
      </c>
      <c r="AO31">
        <f>'47101-MONROE TWP'!C31</f>
        <v>0</v>
      </c>
      <c r="AP31">
        <f>'47101-MONROE TWP'!C32</f>
        <v>0</v>
      </c>
      <c r="AQ31">
        <f>'47101-MONROE TWP'!C33</f>
        <v>30118.73</v>
      </c>
      <c r="AT31">
        <f>'47101-MONROE TWP'!C36</f>
        <v>0</v>
      </c>
    </row>
    <row r="32" spans="1:46" ht="12" customHeight="1" x14ac:dyDescent="0.25">
      <c r="A32" s="6" t="s">
        <v>28</v>
      </c>
      <c r="B32" s="14">
        <f>SUM(AP1:AP59)</f>
        <v>2815050.09</v>
      </c>
      <c r="N32">
        <f>'43900-OAK RUN TWP'!C4</f>
        <v>20596.490000000002</v>
      </c>
      <c r="O32">
        <f>'43900-OAK RUN TWP'!C5</f>
        <v>103.14</v>
      </c>
      <c r="P32">
        <f>'43900-OAK RUN TWP'!C6</f>
        <v>29503.08</v>
      </c>
      <c r="Q32">
        <f>'43900-OAK RUN TWP'!C7</f>
        <v>50202.710000000006</v>
      </c>
      <c r="R32">
        <f>'43900-OAK RUN TWP'!C8</f>
        <v>152.86000000000001</v>
      </c>
      <c r="S32">
        <f>'43900-OAK RUN TWP'!C9</f>
        <v>0</v>
      </c>
      <c r="T32">
        <f>'43900-OAK RUN TWP'!C10</f>
        <v>50355.570000000007</v>
      </c>
      <c r="W32">
        <f>'43900-OAK RUN TWP'!C13</f>
        <v>2655.41</v>
      </c>
      <c r="X32">
        <f>'43900-OAK RUN TWP'!C14</f>
        <v>-2.59</v>
      </c>
      <c r="Y32">
        <f>'43900-OAK RUN TWP'!C15</f>
        <v>290.07</v>
      </c>
      <c r="Z32">
        <f>'43900-OAK RUN TWP'!C16</f>
        <v>0</v>
      </c>
      <c r="AA32">
        <f>'43900-OAK RUN TWP'!C17</f>
        <v>211.92</v>
      </c>
      <c r="AB32">
        <f>'43900-OAK RUN TWP'!C18</f>
        <v>0</v>
      </c>
      <c r="AC32">
        <f>'43900-OAK RUN TWP'!C19</f>
        <v>3154.81</v>
      </c>
      <c r="AD32">
        <f>'43900-OAK RUN TWP'!C20</f>
        <v>47200.760000000009</v>
      </c>
      <c r="AG32">
        <f>'43900-OAK RUN TWP'!C23</f>
        <v>468.63</v>
      </c>
      <c r="AH32">
        <f>'43900-OAK RUN TWP'!C24</f>
        <v>0</v>
      </c>
      <c r="AI32">
        <f>'43900-OAK RUN TWP'!C25</f>
        <v>0</v>
      </c>
      <c r="AJ32">
        <f>'43900-OAK RUN TWP'!C26</f>
        <v>0</v>
      </c>
      <c r="AK32">
        <f>'43900-OAK RUN TWP'!C27</f>
        <v>0</v>
      </c>
      <c r="AL32">
        <f>'43900-OAK RUN TWP'!C28</f>
        <v>468.63</v>
      </c>
      <c r="AN32">
        <f>'43900-OAK RUN TWP'!C30</f>
        <v>46732.130000000012</v>
      </c>
      <c r="AO32">
        <f>'43900-OAK RUN TWP'!C31</f>
        <v>47.19</v>
      </c>
      <c r="AP32">
        <f>'43900-OAK RUN TWP'!C32</f>
        <v>0</v>
      </c>
      <c r="AQ32">
        <f>'43900-OAK RUN TWP'!C33</f>
        <v>46684.94000000001</v>
      </c>
      <c r="AT32">
        <f>'43900-OAK RUN TWP'!C36</f>
        <v>0</v>
      </c>
    </row>
    <row r="33" spans="1:46" ht="12" customHeight="1" x14ac:dyDescent="0.25">
      <c r="A33" s="1" t="s">
        <v>29</v>
      </c>
      <c r="B33" s="17">
        <f>SUM(AQ1:AQ59)</f>
        <v>27241069.020000003</v>
      </c>
      <c r="N33">
        <f>'44013-PAINT TWP'!F4</f>
        <v>42783.9</v>
      </c>
      <c r="O33">
        <f>'44013-PAINT TWP'!F5</f>
        <v>404.71000000000004</v>
      </c>
      <c r="P33">
        <f>'44013-PAINT TWP'!F6</f>
        <v>7975.36</v>
      </c>
      <c r="Q33">
        <f>'44013-PAINT TWP'!F7</f>
        <v>51163.97</v>
      </c>
      <c r="R33">
        <f>'44013-PAINT TWP'!F8</f>
        <v>-116.76</v>
      </c>
      <c r="S33">
        <f>'44013-PAINT TWP'!F9</f>
        <v>0</v>
      </c>
      <c r="T33">
        <f>'44013-PAINT TWP'!F10</f>
        <v>51047.210000000006</v>
      </c>
      <c r="W33">
        <f>'44013-PAINT TWP'!F13</f>
        <v>4486.26</v>
      </c>
      <c r="X33">
        <f>'44013-PAINT TWP'!F14</f>
        <v>0</v>
      </c>
      <c r="Y33">
        <f>'44013-PAINT TWP'!F15</f>
        <v>307.64999999999998</v>
      </c>
      <c r="Z33">
        <f>'44013-PAINT TWP'!F16</f>
        <v>0</v>
      </c>
      <c r="AA33">
        <f>'44013-PAINT TWP'!F17</f>
        <v>461.15999999999997</v>
      </c>
      <c r="AB33">
        <f>'44013-PAINT TWP'!F18</f>
        <v>0</v>
      </c>
      <c r="AC33">
        <f>'44013-PAINT TWP'!F19</f>
        <v>5255.0700000000006</v>
      </c>
      <c r="AD33">
        <f>'44013-PAINT TWP'!F20</f>
        <v>45792.14</v>
      </c>
      <c r="AG33">
        <f>'44013-PAINT TWP'!F23</f>
        <v>892.52</v>
      </c>
      <c r="AH33">
        <f>'44013-PAINT TWP'!F24</f>
        <v>0</v>
      </c>
      <c r="AI33">
        <f>'44013-PAINT TWP'!F25</f>
        <v>0</v>
      </c>
      <c r="AJ33">
        <f>'44013-PAINT TWP'!F26</f>
        <v>0</v>
      </c>
      <c r="AK33">
        <f>'44013-PAINT TWP'!F27</f>
        <v>0</v>
      </c>
      <c r="AL33">
        <f>'44013-PAINT TWP'!F28</f>
        <v>892.52</v>
      </c>
      <c r="AN33">
        <f>'44013-PAINT TWP'!F30</f>
        <v>44899.619999999995</v>
      </c>
      <c r="AO33">
        <f>'44013-PAINT TWP'!F31</f>
        <v>0</v>
      </c>
      <c r="AP33">
        <f>'44013-PAINT TWP'!F32</f>
        <v>0</v>
      </c>
      <c r="AQ33">
        <f>'44013-PAINT TWP'!F33</f>
        <v>44899.619999999995</v>
      </c>
      <c r="AT33">
        <f>'44013-PAINT TWP'!F36</f>
        <v>0</v>
      </c>
    </row>
    <row r="34" spans="1:46" ht="12" customHeight="1" x14ac:dyDescent="0.25">
      <c r="N34">
        <f>'44215-PIKE TWP'!E4</f>
        <v>31806.83</v>
      </c>
      <c r="O34">
        <f>'44215-PIKE TWP'!E5</f>
        <v>22.87</v>
      </c>
      <c r="P34">
        <f>'44215-PIKE TWP'!E6</f>
        <v>2420.77</v>
      </c>
      <c r="Q34">
        <f>'44215-PIKE TWP'!E7</f>
        <v>34250.47</v>
      </c>
      <c r="R34">
        <f>'44215-PIKE TWP'!E8</f>
        <v>179.32</v>
      </c>
      <c r="S34">
        <f>'44215-PIKE TWP'!E9</f>
        <v>0</v>
      </c>
      <c r="T34">
        <f>'44215-PIKE TWP'!E10</f>
        <v>34429.79</v>
      </c>
      <c r="W34">
        <f>'44215-PIKE TWP'!E13</f>
        <v>3803.19</v>
      </c>
      <c r="X34">
        <f>'44215-PIKE TWP'!E14</f>
        <v>0</v>
      </c>
      <c r="Y34">
        <f>'44215-PIKE TWP'!E15</f>
        <v>276.27</v>
      </c>
      <c r="Z34">
        <f>'44215-PIKE TWP'!E16</f>
        <v>0</v>
      </c>
      <c r="AA34">
        <f>'44215-PIKE TWP'!E17</f>
        <v>222.10999999999999</v>
      </c>
      <c r="AB34">
        <f>'44215-PIKE TWP'!E18</f>
        <v>0</v>
      </c>
      <c r="AC34">
        <f>'44215-PIKE TWP'!E19</f>
        <v>4301.57</v>
      </c>
      <c r="AD34">
        <f>'44215-PIKE TWP'!E20</f>
        <v>30128.220000000005</v>
      </c>
      <c r="AG34">
        <f>'44215-PIKE TWP'!E23</f>
        <v>601.98</v>
      </c>
      <c r="AH34">
        <f>'44215-PIKE TWP'!E24</f>
        <v>0</v>
      </c>
      <c r="AI34">
        <f>'44215-PIKE TWP'!E25</f>
        <v>0</v>
      </c>
      <c r="AJ34">
        <f>'44215-PIKE TWP'!E26</f>
        <v>0</v>
      </c>
      <c r="AK34">
        <f>'44215-PIKE TWP'!E27</f>
        <v>0</v>
      </c>
      <c r="AL34">
        <f>'44215-PIKE TWP'!E28</f>
        <v>601.98</v>
      </c>
      <c r="AN34">
        <f>'44215-PIKE TWP'!E30</f>
        <v>29526.240000000002</v>
      </c>
      <c r="AO34">
        <f>'44215-PIKE TWP'!E31</f>
        <v>0</v>
      </c>
      <c r="AP34">
        <f>'44215-PIKE TWP'!E32</f>
        <v>0</v>
      </c>
      <c r="AQ34">
        <f>'44215-PIKE TWP'!E33</f>
        <v>29526.240000000002</v>
      </c>
      <c r="AT34">
        <f>'44215-PIKE TWP'!E36</f>
        <v>0</v>
      </c>
    </row>
    <row r="35" spans="1:46" ht="12" customHeight="1" x14ac:dyDescent="0.25">
      <c r="A35" s="10" t="s">
        <v>30</v>
      </c>
      <c r="N35">
        <f>'44259-PLEASANT TWP'!F4</f>
        <v>31741.339999999997</v>
      </c>
      <c r="O35">
        <f>'44259-PLEASANT TWP'!F5</f>
        <v>3900.9</v>
      </c>
      <c r="P35">
        <f>'44259-PLEASANT TWP'!F6</f>
        <v>8375.98</v>
      </c>
      <c r="Q35">
        <f>'44259-PLEASANT TWP'!F7</f>
        <v>44018.22</v>
      </c>
      <c r="R35">
        <f>'44259-PLEASANT TWP'!F8</f>
        <v>380.32000000000005</v>
      </c>
      <c r="S35">
        <f>'44259-PLEASANT TWP'!F9</f>
        <v>0</v>
      </c>
      <c r="T35">
        <f>'44259-PLEASANT TWP'!F10</f>
        <v>44398.54</v>
      </c>
      <c r="W35">
        <f>'44259-PLEASANT TWP'!F13</f>
        <v>2207.5099999999998</v>
      </c>
      <c r="X35">
        <f>'44259-PLEASANT TWP'!F14</f>
        <v>0</v>
      </c>
      <c r="Y35">
        <f>'44259-PLEASANT TWP'!F15</f>
        <v>311.49</v>
      </c>
      <c r="Z35">
        <f>'44259-PLEASANT TWP'!F16</f>
        <v>0</v>
      </c>
      <c r="AA35">
        <f>'44259-PLEASANT TWP'!F17</f>
        <v>598.1</v>
      </c>
      <c r="AB35">
        <f>'44259-PLEASANT TWP'!F18</f>
        <v>0</v>
      </c>
      <c r="AC35">
        <f>'44259-PLEASANT TWP'!F19</f>
        <v>3117.1</v>
      </c>
      <c r="AD35">
        <f>'44259-PLEASANT TWP'!F20</f>
        <v>41281.439999999995</v>
      </c>
      <c r="AG35">
        <f>'44259-PLEASANT TWP'!F23</f>
        <v>726.53</v>
      </c>
      <c r="AH35">
        <f>'44259-PLEASANT TWP'!F24</f>
        <v>0</v>
      </c>
      <c r="AI35">
        <f>'44259-PLEASANT TWP'!F25</f>
        <v>0</v>
      </c>
      <c r="AJ35">
        <f>'44259-PLEASANT TWP'!F26</f>
        <v>0</v>
      </c>
      <c r="AK35">
        <f>'44259-PLEASANT TWP'!F27</f>
        <v>0</v>
      </c>
      <c r="AL35">
        <f>'44259-PLEASANT TWP'!F28</f>
        <v>726.53</v>
      </c>
      <c r="AN35">
        <f>'44259-PLEASANT TWP'!F30</f>
        <v>40554.910000000003</v>
      </c>
      <c r="AO35">
        <f>'44259-PLEASANT TWP'!F31</f>
        <v>7.08</v>
      </c>
      <c r="AP35">
        <f>'44259-PLEASANT TWP'!F32</f>
        <v>0</v>
      </c>
      <c r="AQ35">
        <f>'44259-PLEASANT TWP'!F33</f>
        <v>40547.83</v>
      </c>
      <c r="AT35">
        <f>'44259-PLEASANT TWP'!F36</f>
        <v>0</v>
      </c>
    </row>
    <row r="36" spans="1:46" ht="12" customHeight="1" x14ac:dyDescent="0.25">
      <c r="A36" s="6" t="s">
        <v>31</v>
      </c>
      <c r="B36" s="15">
        <f>SUM(AT1:AT59)</f>
        <v>3289903.52</v>
      </c>
    </row>
    <row r="37" spans="1:46" ht="12" customHeight="1" x14ac:dyDescent="0.25">
      <c r="N37">
        <f>'44410-RANGE TWP'!K4</f>
        <v>98702.720000000001</v>
      </c>
      <c r="O37">
        <f>'44410-RANGE TWP'!K5</f>
        <v>2735.77</v>
      </c>
      <c r="P37">
        <f>'44410-RANGE TWP'!K6</f>
        <v>89617.22</v>
      </c>
      <c r="Q37">
        <f>'44410-RANGE TWP'!K7</f>
        <v>191055.71000000002</v>
      </c>
      <c r="R37">
        <f>'44410-RANGE TWP'!K8</f>
        <v>262.3</v>
      </c>
      <c r="S37">
        <f>'44410-RANGE TWP'!K9</f>
        <v>0</v>
      </c>
      <c r="T37">
        <f>'44410-RANGE TWP'!K10</f>
        <v>191318.01</v>
      </c>
      <c r="W37">
        <f>'44410-RANGE TWP'!K13</f>
        <v>7835.66</v>
      </c>
      <c r="X37">
        <f>'44410-RANGE TWP'!K14</f>
        <v>0</v>
      </c>
      <c r="Y37">
        <f>'44410-RANGE TWP'!K15</f>
        <v>587.36</v>
      </c>
      <c r="Z37">
        <f>'44410-RANGE TWP'!K16</f>
        <v>0</v>
      </c>
      <c r="AA37">
        <f>'44410-RANGE TWP'!K17</f>
        <v>1136.02</v>
      </c>
      <c r="AB37">
        <f>'44410-RANGE TWP'!K18</f>
        <v>0</v>
      </c>
      <c r="AC37">
        <f>'44410-RANGE TWP'!K19</f>
        <v>9559.0399999999991</v>
      </c>
      <c r="AD37">
        <f>'44410-RANGE TWP'!K20</f>
        <v>181758.97</v>
      </c>
      <c r="AG37">
        <f>'44410-RANGE TWP'!K23</f>
        <v>2607.2599999999998</v>
      </c>
      <c r="AH37">
        <f>'44410-RANGE TWP'!K24</f>
        <v>0</v>
      </c>
      <c r="AI37">
        <f>'44410-RANGE TWP'!K25</f>
        <v>0</v>
      </c>
      <c r="AJ37">
        <f>'44410-RANGE TWP'!K26</f>
        <v>0</v>
      </c>
      <c r="AK37">
        <f>'44410-RANGE TWP'!K27</f>
        <v>0</v>
      </c>
      <c r="AL37">
        <f>'44410-RANGE TWP'!K28</f>
        <v>2607.2599999999998</v>
      </c>
      <c r="AN37">
        <f>'44410-RANGE TWP'!K30</f>
        <v>179151.71</v>
      </c>
      <c r="AO37">
        <f>'44410-RANGE TWP'!K31</f>
        <v>0</v>
      </c>
      <c r="AP37">
        <f>'44410-RANGE TWP'!K32</f>
        <v>0</v>
      </c>
      <c r="AQ37">
        <f>'44410-RANGE TWP'!K33</f>
        <v>179151.71</v>
      </c>
      <c r="AT37">
        <f>'44410-RANGE TWP'!K36</f>
        <v>0</v>
      </c>
    </row>
    <row r="38" spans="1:46" ht="12" customHeight="1" x14ac:dyDescent="0.25">
      <c r="N38">
        <f>'44980-SOMERFORD TWP'!C4</f>
        <v>112084.59</v>
      </c>
      <c r="O38">
        <f>'44980-SOMERFORD TWP'!C5</f>
        <v>1091.54</v>
      </c>
      <c r="P38">
        <f>'44980-SOMERFORD TWP'!C6</f>
        <v>1726.38</v>
      </c>
      <c r="Q38">
        <f>'44980-SOMERFORD TWP'!C7</f>
        <v>114902.51</v>
      </c>
      <c r="R38">
        <f>'44980-SOMERFORD TWP'!C8</f>
        <v>524.80999999999995</v>
      </c>
      <c r="S38">
        <f>'44980-SOMERFORD TWP'!C9</f>
        <v>0</v>
      </c>
      <c r="T38">
        <f>'44980-SOMERFORD TWP'!C10</f>
        <v>115427.31999999999</v>
      </c>
      <c r="W38">
        <f>'44980-SOMERFORD TWP'!C13</f>
        <v>12628.88</v>
      </c>
      <c r="X38">
        <f>'44980-SOMERFORD TWP'!C14</f>
        <v>0</v>
      </c>
      <c r="Y38">
        <f>'44980-SOMERFORD TWP'!C15</f>
        <v>2237.7600000000002</v>
      </c>
      <c r="Z38">
        <f>'44980-SOMERFORD TWP'!C16</f>
        <v>0</v>
      </c>
      <c r="AA38">
        <f>'44980-SOMERFORD TWP'!C17</f>
        <v>1431.09</v>
      </c>
      <c r="AB38">
        <f>'44980-SOMERFORD TWP'!C18</f>
        <v>0</v>
      </c>
      <c r="AC38">
        <f>'44980-SOMERFORD TWP'!C19</f>
        <v>16297.73</v>
      </c>
      <c r="AD38">
        <f>'44980-SOMERFORD TWP'!C20</f>
        <v>99129.59</v>
      </c>
      <c r="AG38">
        <f>'44980-SOMERFORD TWP'!C23</f>
        <v>2018.22</v>
      </c>
      <c r="AH38">
        <f>'44980-SOMERFORD TWP'!C24</f>
        <v>0</v>
      </c>
      <c r="AI38">
        <f>'44980-SOMERFORD TWP'!C25</f>
        <v>0</v>
      </c>
      <c r="AJ38">
        <f>'44980-SOMERFORD TWP'!C26</f>
        <v>0</v>
      </c>
      <c r="AK38">
        <f>'44980-SOMERFORD TWP'!C27</f>
        <v>0</v>
      </c>
      <c r="AL38">
        <f>'44980-SOMERFORD TWP'!C28</f>
        <v>2018.22</v>
      </c>
      <c r="AN38">
        <f>'44980-SOMERFORD TWP'!C30</f>
        <v>97111.37</v>
      </c>
      <c r="AO38">
        <f>'44980-SOMERFORD TWP'!C31</f>
        <v>0</v>
      </c>
      <c r="AP38">
        <f>'44980-SOMERFORD TWP'!C32</f>
        <v>0</v>
      </c>
      <c r="AQ38">
        <f>'44980-SOMERFORD TWP'!C33</f>
        <v>97111.37</v>
      </c>
      <c r="AT38">
        <f>'44980-SOMERFORD TWP'!C36</f>
        <v>0</v>
      </c>
    </row>
    <row r="39" spans="1:46" ht="12" customHeight="1" x14ac:dyDescent="0.25">
      <c r="N39">
        <f>'45171-STOKES TWP'!G4</f>
        <v>31042.949999999997</v>
      </c>
      <c r="O39">
        <f>'45171-STOKES TWP'!G5</f>
        <v>113.96000000000001</v>
      </c>
      <c r="P39">
        <f>'45171-STOKES TWP'!G6</f>
        <v>18692.45</v>
      </c>
      <c r="Q39">
        <f>'45171-STOKES TWP'!G7</f>
        <v>49849.359999999993</v>
      </c>
      <c r="R39">
        <f>'45171-STOKES TWP'!G8</f>
        <v>183.96000000000004</v>
      </c>
      <c r="S39">
        <f>'45171-STOKES TWP'!G9</f>
        <v>0</v>
      </c>
      <c r="T39">
        <f>'45171-STOKES TWP'!G10</f>
        <v>50033.319999999992</v>
      </c>
      <c r="W39">
        <f>'45171-STOKES TWP'!G13</f>
        <v>3354.3199999999997</v>
      </c>
      <c r="X39">
        <f>'45171-STOKES TWP'!G14</f>
        <v>0</v>
      </c>
      <c r="Y39">
        <f>'45171-STOKES TWP'!G15</f>
        <v>163.18</v>
      </c>
      <c r="Z39">
        <f>'45171-STOKES TWP'!G16</f>
        <v>0</v>
      </c>
      <c r="AA39">
        <f>'45171-STOKES TWP'!G17</f>
        <v>369.72</v>
      </c>
      <c r="AB39">
        <f>'45171-STOKES TWP'!G18</f>
        <v>0</v>
      </c>
      <c r="AC39">
        <f>'45171-STOKES TWP'!G19</f>
        <v>3887.2199999999993</v>
      </c>
      <c r="AD39">
        <f>'45171-STOKES TWP'!G20</f>
        <v>46146.100000000006</v>
      </c>
      <c r="AG39">
        <f>'45171-STOKES TWP'!G23</f>
        <v>874.79000000000008</v>
      </c>
      <c r="AH39">
        <f>'45171-STOKES TWP'!G24</f>
        <v>0</v>
      </c>
      <c r="AI39">
        <f>'45171-STOKES TWP'!G25</f>
        <v>0</v>
      </c>
      <c r="AJ39">
        <f>'45171-STOKES TWP'!G26</f>
        <v>0</v>
      </c>
      <c r="AK39">
        <f>'45171-STOKES TWP'!G27</f>
        <v>0</v>
      </c>
      <c r="AL39">
        <f>'45171-STOKES TWP'!G28</f>
        <v>874.79000000000008</v>
      </c>
      <c r="AN39">
        <f>'45171-STOKES TWP'!G30</f>
        <v>45271.31</v>
      </c>
      <c r="AO39">
        <f>'45171-STOKES TWP'!G31</f>
        <v>0</v>
      </c>
      <c r="AP39">
        <f>'45171-STOKES TWP'!G32</f>
        <v>0</v>
      </c>
      <c r="AQ39">
        <f>'45171-STOKES TWP'!G33</f>
        <v>45271.31</v>
      </c>
      <c r="AT39">
        <f>'45171-STOKES TWP'!G36</f>
        <v>0</v>
      </c>
    </row>
    <row r="40" spans="1:46" ht="12" customHeight="1" x14ac:dyDescent="0.25"/>
    <row r="41" spans="1:46" ht="12" customHeight="1" x14ac:dyDescent="0.25">
      <c r="N41">
        <f>'47141-UNION TWP'!C4</f>
        <v>37622.980000000003</v>
      </c>
      <c r="O41">
        <f>'47141-UNION TWP'!C5</f>
        <v>1069.22</v>
      </c>
      <c r="P41">
        <f>'47141-UNION TWP'!C6</f>
        <v>6710.04</v>
      </c>
      <c r="Q41">
        <f>'47141-UNION TWP'!C7</f>
        <v>45402.240000000005</v>
      </c>
      <c r="R41">
        <f>'47141-UNION TWP'!C8</f>
        <v>4476.54</v>
      </c>
      <c r="S41">
        <f>'47141-UNION TWP'!C9</f>
        <v>0</v>
      </c>
      <c r="T41">
        <f>'47141-UNION TWP'!C10</f>
        <v>49878.780000000006</v>
      </c>
      <c r="W41">
        <f>'47141-UNION TWP'!C13</f>
        <v>4654.18</v>
      </c>
      <c r="X41">
        <f>'47141-UNION TWP'!C14</f>
        <v>0</v>
      </c>
      <c r="Y41">
        <f>'47141-UNION TWP'!C15</f>
        <v>561.19000000000005</v>
      </c>
      <c r="Z41">
        <f>'47141-UNION TWP'!C16</f>
        <v>0</v>
      </c>
      <c r="AA41">
        <f>'47141-UNION TWP'!C17</f>
        <v>648.38</v>
      </c>
      <c r="AB41">
        <f>'47141-UNION TWP'!C18</f>
        <v>0</v>
      </c>
      <c r="AC41">
        <f>'47141-UNION TWP'!C19</f>
        <v>5863.7500000000009</v>
      </c>
      <c r="AD41">
        <f>'47141-UNION TWP'!C20</f>
        <v>44015.030000000006</v>
      </c>
      <c r="AG41">
        <f>'47141-UNION TWP'!C23</f>
        <v>872.14</v>
      </c>
      <c r="AH41">
        <f>'47141-UNION TWP'!C24</f>
        <v>0</v>
      </c>
      <c r="AI41">
        <f>'47141-UNION TWP'!C25</f>
        <v>0</v>
      </c>
      <c r="AJ41">
        <f>'47141-UNION TWP'!C26</f>
        <v>0</v>
      </c>
      <c r="AK41">
        <f>'47141-UNION TWP'!C27</f>
        <v>0</v>
      </c>
      <c r="AL41">
        <f>'47141-UNION TWP'!C28</f>
        <v>872.14</v>
      </c>
      <c r="AN41">
        <f>'47141-UNION TWP'!C30</f>
        <v>43142.890000000007</v>
      </c>
      <c r="AO41">
        <f>'47141-UNION TWP'!C31</f>
        <v>71.39</v>
      </c>
      <c r="AP41">
        <f>'47141-UNION TWP'!C32</f>
        <v>0</v>
      </c>
      <c r="AQ41">
        <f>'47141-UNION TWP'!C33</f>
        <v>43071.500000000007</v>
      </c>
      <c r="AT41">
        <f>'47141-UNION TWP'!C36</f>
        <v>0</v>
      </c>
    </row>
    <row r="42" spans="1:46" ht="12" customHeight="1" x14ac:dyDescent="0.25">
      <c r="N42">
        <f>'56720-PLAIN CITY CORP'!E4</f>
        <v>515783.95</v>
      </c>
      <c r="O42">
        <f>'56720-PLAIN CITY CORP'!E5</f>
        <v>47159.66</v>
      </c>
      <c r="P42">
        <f>'56720-PLAIN CITY CORP'!E6</f>
        <v>8480.36</v>
      </c>
      <c r="Q42">
        <f>'56720-PLAIN CITY CORP'!E7</f>
        <v>571423.97</v>
      </c>
      <c r="R42">
        <f>'56720-PLAIN CITY CORP'!E8</f>
        <v>-4401.7299999999996</v>
      </c>
      <c r="S42">
        <f>'56720-PLAIN CITY CORP'!E9</f>
        <v>0</v>
      </c>
      <c r="T42">
        <f>'56720-PLAIN CITY CORP'!E10</f>
        <v>567022.24</v>
      </c>
      <c r="W42">
        <f>'56720-PLAIN CITY CORP'!E13</f>
        <v>16915.939999999999</v>
      </c>
      <c r="X42">
        <f>'56720-PLAIN CITY CORP'!E14</f>
        <v>0</v>
      </c>
      <c r="Y42">
        <f>'56720-PLAIN CITY CORP'!E15</f>
        <v>3313.48</v>
      </c>
      <c r="Z42">
        <f>'56720-PLAIN CITY CORP'!E16</f>
        <v>0</v>
      </c>
      <c r="AA42">
        <f>'56720-PLAIN CITY CORP'!E17</f>
        <v>5139.3899999999994</v>
      </c>
      <c r="AB42">
        <f>'56720-PLAIN CITY CORP'!E18</f>
        <v>0</v>
      </c>
      <c r="AC42">
        <f>'56720-PLAIN CITY CORP'!E19</f>
        <v>25368.809999999998</v>
      </c>
      <c r="AD42">
        <f>'56720-PLAIN CITY CORP'!E20</f>
        <v>541653.43000000005</v>
      </c>
      <c r="AG42">
        <f>'56720-PLAIN CITY CORP'!E23</f>
        <v>9914.15</v>
      </c>
      <c r="AH42">
        <f>'56720-PLAIN CITY CORP'!E24</f>
        <v>0</v>
      </c>
      <c r="AI42">
        <f>'56720-PLAIN CITY CORP'!E25</f>
        <v>0</v>
      </c>
      <c r="AJ42">
        <f>'56720-PLAIN CITY CORP'!E26</f>
        <v>0</v>
      </c>
      <c r="AK42">
        <f>'56720-PLAIN CITY CORP'!E27</f>
        <v>0</v>
      </c>
      <c r="AL42">
        <f>'56720-PLAIN CITY CORP'!E28</f>
        <v>9914.15</v>
      </c>
      <c r="AN42">
        <f>'56720-PLAIN CITY CORP'!E30</f>
        <v>531739.28</v>
      </c>
      <c r="AO42">
        <f>'56720-PLAIN CITY CORP'!E31</f>
        <v>0</v>
      </c>
      <c r="AP42">
        <f>'56720-PLAIN CITY CORP'!E32</f>
        <v>0</v>
      </c>
      <c r="AQ42">
        <f>'56720-PLAIN CITY CORP'!E33</f>
        <v>531739.28</v>
      </c>
      <c r="AT42">
        <f>'56720-PLAIN CITY CORP'!E36</f>
        <v>0</v>
      </c>
    </row>
    <row r="43" spans="1:46" ht="12" customHeight="1" x14ac:dyDescent="0.25">
      <c r="N43">
        <f>'53901-JEFFERSON CORP'!D4</f>
        <v>42136.170000000006</v>
      </c>
      <c r="O43">
        <f>'53901-JEFFERSON CORP'!D5</f>
        <v>40308.939999999995</v>
      </c>
      <c r="P43">
        <f>'53901-JEFFERSON CORP'!D6</f>
        <v>6601.05</v>
      </c>
      <c r="Q43">
        <f>'53901-JEFFERSON CORP'!D7</f>
        <v>89046.16</v>
      </c>
      <c r="R43">
        <f>'53901-JEFFERSON CORP'!D8</f>
        <v>-1002.21</v>
      </c>
      <c r="S43">
        <f>'53901-JEFFERSON CORP'!D9</f>
        <v>12903.18</v>
      </c>
      <c r="T43">
        <f>'53901-JEFFERSON CORP'!D10</f>
        <v>75140.770000000019</v>
      </c>
      <c r="W43">
        <f>'53901-JEFFERSON CORP'!D13</f>
        <v>4769.43</v>
      </c>
      <c r="X43">
        <f>'53901-JEFFERSON CORP'!D14</f>
        <v>0</v>
      </c>
      <c r="Y43">
        <f>'53901-JEFFERSON CORP'!D15</f>
        <v>859.3900000000001</v>
      </c>
      <c r="Z43">
        <f>'53901-JEFFERSON CORP'!D16</f>
        <v>0</v>
      </c>
      <c r="AA43">
        <f>'53901-JEFFERSON CORP'!D17</f>
        <v>1288.1000000000001</v>
      </c>
      <c r="AB43">
        <f>'53901-JEFFERSON CORP'!D18</f>
        <v>0</v>
      </c>
      <c r="AC43">
        <f>'53901-JEFFERSON CORP'!D19</f>
        <v>6916.92</v>
      </c>
      <c r="AD43">
        <f>'53901-JEFFERSON CORP'!D20</f>
        <v>68223.85000000002</v>
      </c>
      <c r="AG43">
        <f>'53901-JEFFERSON CORP'!D23</f>
        <v>1313.84</v>
      </c>
      <c r="AH43">
        <f>'53901-JEFFERSON CORP'!D24</f>
        <v>0</v>
      </c>
      <c r="AI43">
        <f>'53901-JEFFERSON CORP'!D25</f>
        <v>0</v>
      </c>
      <c r="AJ43">
        <f>'53901-JEFFERSON CORP'!D26</f>
        <v>0</v>
      </c>
      <c r="AK43">
        <f>'53901-JEFFERSON CORP'!D27</f>
        <v>0</v>
      </c>
      <c r="AL43">
        <f>'53901-JEFFERSON CORP'!D28</f>
        <v>1313.84</v>
      </c>
      <c r="AN43">
        <f>'53901-JEFFERSON CORP'!D30</f>
        <v>66910.010000000009</v>
      </c>
      <c r="AO43">
        <f>'53901-JEFFERSON CORP'!D31</f>
        <v>8.8800000000000008</v>
      </c>
      <c r="AP43">
        <f>'53901-JEFFERSON CORP'!D32</f>
        <v>0</v>
      </c>
      <c r="AQ43">
        <f>'53901-JEFFERSON CORP'!D33</f>
        <v>66901.130000000019</v>
      </c>
      <c r="AT43">
        <f>'53901-JEFFERSON CORP'!D36</f>
        <v>0</v>
      </c>
    </row>
    <row r="44" spans="1:46" ht="12" customHeight="1" x14ac:dyDescent="0.25">
      <c r="N44">
        <f>'55530-MT. STERLING CORP'!C4</f>
        <v>17289.580000000002</v>
      </c>
      <c r="O44">
        <f>'55530-MT. STERLING CORP'!C5</f>
        <v>4003.36</v>
      </c>
      <c r="P44">
        <f>'55530-MT. STERLING CORP'!C6</f>
        <v>1128.47</v>
      </c>
      <c r="Q44">
        <f>'55530-MT. STERLING CORP'!C7</f>
        <v>22421.410000000003</v>
      </c>
      <c r="R44">
        <f>'55530-MT. STERLING CORP'!C8</f>
        <v>-105.6</v>
      </c>
      <c r="S44">
        <f>'55530-MT. STERLING CORP'!C9</f>
        <v>0</v>
      </c>
      <c r="T44">
        <f>'55530-MT. STERLING CORP'!C10</f>
        <v>22315.810000000005</v>
      </c>
      <c r="W44">
        <f>'55530-MT. STERLING CORP'!C13</f>
        <v>1953.25</v>
      </c>
      <c r="X44">
        <f>'55530-MT. STERLING CORP'!C14</f>
        <v>0</v>
      </c>
      <c r="Y44">
        <f>'55530-MT. STERLING CORP'!C15</f>
        <v>322.13</v>
      </c>
      <c r="Z44">
        <f>'55530-MT. STERLING CORP'!C16</f>
        <v>0</v>
      </c>
      <c r="AA44">
        <f>'55530-MT. STERLING CORP'!C17</f>
        <v>379.54</v>
      </c>
      <c r="AB44">
        <f>'55530-MT. STERLING CORP'!C18</f>
        <v>0</v>
      </c>
      <c r="AC44">
        <f>'55530-MT. STERLING CORP'!C19</f>
        <v>2654.92</v>
      </c>
      <c r="AD44">
        <f>'55530-MT. STERLING CORP'!C20</f>
        <v>19660.890000000007</v>
      </c>
      <c r="AG44">
        <f>'55530-MT. STERLING CORP'!C23</f>
        <v>390.21</v>
      </c>
      <c r="AH44">
        <f>'55530-MT. STERLING CORP'!C24</f>
        <v>0</v>
      </c>
      <c r="AI44">
        <f>'55530-MT. STERLING CORP'!C25</f>
        <v>0</v>
      </c>
      <c r="AJ44">
        <f>'55530-MT. STERLING CORP'!C26</f>
        <v>0</v>
      </c>
      <c r="AK44">
        <f>'55530-MT. STERLING CORP'!C27</f>
        <v>0</v>
      </c>
      <c r="AL44">
        <f>'55530-MT. STERLING CORP'!C28</f>
        <v>390.21</v>
      </c>
      <c r="AN44">
        <f>'55530-MT. STERLING CORP'!C30</f>
        <v>19270.680000000008</v>
      </c>
      <c r="AO44">
        <f>'55530-MT. STERLING CORP'!C31</f>
        <v>8.8800000000000008</v>
      </c>
      <c r="AP44">
        <f>'55530-MT. STERLING CORP'!C32</f>
        <v>0</v>
      </c>
      <c r="AQ44">
        <f>'55530-MT. STERLING CORP'!C33</f>
        <v>19261.800000000007</v>
      </c>
      <c r="AT44">
        <f>'55530-MT. STERLING CORP'!C36</f>
        <v>0</v>
      </c>
    </row>
    <row r="45" spans="1:46" ht="12" customHeight="1" x14ac:dyDescent="0.25">
      <c r="N45">
        <f>'55150-MIDWAY CORP'!E4</f>
        <v>8726.41</v>
      </c>
      <c r="O45">
        <f>'55150-MIDWAY CORP'!E5</f>
        <v>828.16</v>
      </c>
      <c r="P45">
        <f>'55150-MIDWAY CORP'!E6</f>
        <v>350.63</v>
      </c>
      <c r="Q45">
        <f>'55150-MIDWAY CORP'!E7</f>
        <v>9905.2000000000007</v>
      </c>
      <c r="R45">
        <f>'55150-MIDWAY CORP'!E8</f>
        <v>199.54</v>
      </c>
      <c r="S45">
        <f>'55150-MIDWAY CORP'!E9</f>
        <v>0</v>
      </c>
      <c r="T45">
        <f>'55150-MIDWAY CORP'!E10</f>
        <v>10104.74</v>
      </c>
      <c r="W45">
        <f>'55150-MIDWAY CORP'!E13</f>
        <v>569.19999999999993</v>
      </c>
      <c r="X45">
        <f>'55150-MIDWAY CORP'!E14</f>
        <v>0</v>
      </c>
      <c r="Y45">
        <f>'55150-MIDWAY CORP'!E15</f>
        <v>84.11999999999999</v>
      </c>
      <c r="Z45">
        <f>'55150-MIDWAY CORP'!E16</f>
        <v>0</v>
      </c>
      <c r="AA45">
        <f>'55150-MIDWAY CORP'!E17</f>
        <v>363.97</v>
      </c>
      <c r="AB45">
        <f>'55150-MIDWAY CORP'!E18</f>
        <v>0</v>
      </c>
      <c r="AC45">
        <f>'55150-MIDWAY CORP'!E19</f>
        <v>1017.29</v>
      </c>
      <c r="AD45">
        <f>'55150-MIDWAY CORP'!E20</f>
        <v>9087.4500000000007</v>
      </c>
      <c r="AG45">
        <f>'55150-MIDWAY CORP'!E23</f>
        <v>176.67000000000002</v>
      </c>
      <c r="AH45">
        <f>'55150-MIDWAY CORP'!E24</f>
        <v>0</v>
      </c>
      <c r="AI45">
        <f>'55150-MIDWAY CORP'!E25</f>
        <v>0</v>
      </c>
      <c r="AJ45">
        <f>'55150-MIDWAY CORP'!E26</f>
        <v>0</v>
      </c>
      <c r="AK45">
        <f>'55150-MIDWAY CORP'!E27</f>
        <v>0</v>
      </c>
      <c r="AL45">
        <f>'55150-MIDWAY CORP'!E28</f>
        <v>176.67000000000002</v>
      </c>
      <c r="AN45">
        <f>'55150-MIDWAY CORP'!E30</f>
        <v>8910.7800000000007</v>
      </c>
      <c r="AO45">
        <f>'55150-MIDWAY CORP'!E31</f>
        <v>0</v>
      </c>
      <c r="AP45">
        <f>'55150-MIDWAY CORP'!E32</f>
        <v>0</v>
      </c>
      <c r="AQ45">
        <f>'55150-MIDWAY CORP'!E33</f>
        <v>8910.7800000000007</v>
      </c>
      <c r="AT45">
        <f>'55150-MIDWAY CORP'!E36</f>
        <v>0</v>
      </c>
    </row>
    <row r="46" spans="1:46" ht="12" customHeight="1" x14ac:dyDescent="0.25">
      <c r="N46">
        <f>'57370-S. SOLON CORP'!D4</f>
        <v>1675.4</v>
      </c>
      <c r="O46">
        <f>'57370-S. SOLON CORP'!D5</f>
        <v>64.64</v>
      </c>
      <c r="P46">
        <f>'57370-S. SOLON CORP'!D6</f>
        <v>208.94</v>
      </c>
      <c r="Q46">
        <f>'57370-S. SOLON CORP'!D7</f>
        <v>1948.9800000000002</v>
      </c>
      <c r="R46">
        <f>'57370-S. SOLON CORP'!D8</f>
        <v>86.4</v>
      </c>
      <c r="S46">
        <f>'57370-S. SOLON CORP'!D9</f>
        <v>0</v>
      </c>
      <c r="T46">
        <f>'57370-S. SOLON CORP'!D10</f>
        <v>2035.3800000000003</v>
      </c>
      <c r="W46">
        <f>'57370-S. SOLON CORP'!D13</f>
        <v>234.01000000000002</v>
      </c>
      <c r="X46">
        <f>'57370-S. SOLON CORP'!D14</f>
        <v>0</v>
      </c>
      <c r="Y46">
        <f>'57370-S. SOLON CORP'!D15</f>
        <v>32.28</v>
      </c>
      <c r="Z46">
        <f>'57370-S. SOLON CORP'!D16</f>
        <v>0</v>
      </c>
      <c r="AA46">
        <f>'57370-S. SOLON CORP'!D17</f>
        <v>92.990000000000009</v>
      </c>
      <c r="AB46">
        <f>'57370-S. SOLON CORP'!D18</f>
        <v>0</v>
      </c>
      <c r="AC46">
        <f>'57370-S. SOLON CORP'!D19</f>
        <v>359.28000000000003</v>
      </c>
      <c r="AD46">
        <f>'57370-S. SOLON CORP'!D20</f>
        <v>1676.1000000000004</v>
      </c>
      <c r="AG46">
        <f>'57370-S. SOLON CORP'!D23</f>
        <v>35.57</v>
      </c>
      <c r="AH46">
        <f>'57370-S. SOLON CORP'!D24</f>
        <v>0</v>
      </c>
      <c r="AI46">
        <f>'57370-S. SOLON CORP'!D25</f>
        <v>0</v>
      </c>
      <c r="AJ46">
        <f>'57370-S. SOLON CORP'!D26</f>
        <v>0</v>
      </c>
      <c r="AK46">
        <f>'57370-S. SOLON CORP'!D27</f>
        <v>0</v>
      </c>
      <c r="AL46">
        <f>'57370-S. SOLON CORP'!D28</f>
        <v>35.57</v>
      </c>
      <c r="AN46">
        <f>'57370-S. SOLON CORP'!D30</f>
        <v>1640.5300000000002</v>
      </c>
      <c r="AO46">
        <f>'57370-S. SOLON CORP'!D31</f>
        <v>0</v>
      </c>
      <c r="AP46">
        <f>'57370-S. SOLON CORP'!D32</f>
        <v>0</v>
      </c>
      <c r="AQ46">
        <f>'57370-S. SOLON CORP'!D33</f>
        <v>1640.5300000000002</v>
      </c>
      <c r="AT46">
        <f>'57370-S. SOLON CORP'!D36</f>
        <v>0</v>
      </c>
    </row>
    <row r="47" spans="1:46" ht="12" customHeight="1" x14ac:dyDescent="0.25">
      <c r="N47">
        <f>'54460-LONDON CITY'!G4</f>
        <v>349157.36</v>
      </c>
      <c r="O47">
        <f>'54460-LONDON CITY'!G5</f>
        <v>153485.15000000002</v>
      </c>
      <c r="P47">
        <f>'54460-LONDON CITY'!G6</f>
        <v>42905.930000000008</v>
      </c>
      <c r="Q47">
        <f>'54460-LONDON CITY'!G7</f>
        <v>545548.43999999994</v>
      </c>
      <c r="R47">
        <f>'54460-LONDON CITY'!G8</f>
        <v>-6153.4599999999991</v>
      </c>
      <c r="S47">
        <f>'54460-LONDON CITY'!G9</f>
        <v>9390.2999999999993</v>
      </c>
      <c r="T47">
        <f>'54460-LONDON CITY'!G10</f>
        <v>530004.67999999993</v>
      </c>
      <c r="W47">
        <f>'54460-LONDON CITY'!G13</f>
        <v>39512.74</v>
      </c>
      <c r="X47">
        <f>'54460-LONDON CITY'!G14</f>
        <v>0</v>
      </c>
      <c r="Y47">
        <f>'54460-LONDON CITY'!G15</f>
        <v>6967.869999999999</v>
      </c>
      <c r="Z47">
        <f>'54460-LONDON CITY'!G16</f>
        <v>0</v>
      </c>
      <c r="AA47">
        <f>'54460-LONDON CITY'!G17</f>
        <v>8714.4000000000015</v>
      </c>
      <c r="AB47">
        <f>'54460-LONDON CITY'!G18</f>
        <v>0</v>
      </c>
      <c r="AC47">
        <f>'54460-LONDON CITY'!G19</f>
        <v>55195.009999999995</v>
      </c>
      <c r="AD47">
        <f>'54460-LONDON CITY'!G20</f>
        <v>474809.66999999993</v>
      </c>
      <c r="AG47">
        <f>'54460-LONDON CITY'!G23</f>
        <v>9267</v>
      </c>
      <c r="AH47">
        <f>'54460-LONDON CITY'!G24</f>
        <v>0</v>
      </c>
      <c r="AI47">
        <f>'54460-LONDON CITY'!G25</f>
        <v>0</v>
      </c>
      <c r="AJ47">
        <f>'54460-LONDON CITY'!G26</f>
        <v>0</v>
      </c>
      <c r="AK47">
        <f>'54460-LONDON CITY'!G27</f>
        <v>0</v>
      </c>
      <c r="AL47">
        <f>'54460-LONDON CITY'!G28</f>
        <v>9267</v>
      </c>
      <c r="AN47">
        <f>'54460-LONDON CITY'!G30</f>
        <v>465542.67</v>
      </c>
      <c r="AO47">
        <f>'54460-LONDON CITY'!G31</f>
        <v>12.56</v>
      </c>
      <c r="AP47">
        <f>'54460-LONDON CITY'!G32</f>
        <v>0</v>
      </c>
      <c r="AQ47">
        <f>'54460-LONDON CITY'!G33</f>
        <v>465530.11</v>
      </c>
      <c r="AT47">
        <f>'54460-LONDON CITY'!G36</f>
        <v>0</v>
      </c>
    </row>
    <row r="48" spans="1:46" ht="12" customHeight="1" x14ac:dyDescent="0.25">
      <c r="N48">
        <f>'60440-MADISON CO. EMERGENCY MED'!D4</f>
        <v>592364.19999999995</v>
      </c>
      <c r="O48">
        <f>'60440-MADISON CO. EMERGENCY MED'!D5</f>
        <v>26083.09</v>
      </c>
      <c r="P48">
        <f>'60440-MADISON CO. EMERGENCY MED'!D6</f>
        <v>150352.72999999998</v>
      </c>
      <c r="Q48">
        <f>'60440-MADISON CO. EMERGENCY MED'!D7</f>
        <v>768800.02</v>
      </c>
      <c r="R48">
        <f>'60440-MADISON CO. EMERGENCY MED'!D8</f>
        <v>12910.19</v>
      </c>
      <c r="S48">
        <f>'60440-MADISON CO. EMERGENCY MED'!D9</f>
        <v>1129.77</v>
      </c>
      <c r="T48">
        <f>'60440-MADISON CO. EMERGENCY MED'!D10</f>
        <v>780580.44</v>
      </c>
      <c r="W48">
        <f>'60440-MADISON CO. EMERGENCY MED'!D13</f>
        <v>0</v>
      </c>
      <c r="X48">
        <f>'60440-MADISON CO. EMERGENCY MED'!D14</f>
        <v>0</v>
      </c>
      <c r="Y48">
        <f>'60440-MADISON CO. EMERGENCY MED'!D15</f>
        <v>0</v>
      </c>
      <c r="Z48">
        <f>'60440-MADISON CO. EMERGENCY MED'!D16</f>
        <v>0</v>
      </c>
      <c r="AA48">
        <f>'60440-MADISON CO. EMERGENCY MED'!D17</f>
        <v>9192.34</v>
      </c>
      <c r="AB48">
        <f>'60440-MADISON CO. EMERGENCY MED'!D18</f>
        <v>0</v>
      </c>
      <c r="AC48">
        <f>'60440-MADISON CO. EMERGENCY MED'!D19</f>
        <v>9192.34</v>
      </c>
      <c r="AD48">
        <f>'60440-MADISON CO. EMERGENCY MED'!D20</f>
        <v>771388.1</v>
      </c>
      <c r="AG48">
        <f>'60440-MADISON CO. EMERGENCY MED'!D23</f>
        <v>12250.96</v>
      </c>
      <c r="AH48">
        <f>'60440-MADISON CO. EMERGENCY MED'!D24</f>
        <v>0</v>
      </c>
      <c r="AI48">
        <f>'60440-MADISON CO. EMERGENCY MED'!D25</f>
        <v>0</v>
      </c>
      <c r="AJ48">
        <f>'60440-MADISON CO. EMERGENCY MED'!D26</f>
        <v>0</v>
      </c>
      <c r="AK48">
        <f>'60440-MADISON CO. EMERGENCY MED'!D27</f>
        <v>0</v>
      </c>
      <c r="AL48">
        <f>'60440-MADISON CO. EMERGENCY MED'!D28</f>
        <v>12250.96</v>
      </c>
      <c r="AN48">
        <f>'60440-MADISON CO. EMERGENCY MED'!D30</f>
        <v>759137.14</v>
      </c>
      <c r="AO48">
        <f>'60440-MADISON CO. EMERGENCY MED'!D31</f>
        <v>354.76</v>
      </c>
      <c r="AP48">
        <f>'60440-MADISON CO. EMERGENCY MED'!D32</f>
        <v>0</v>
      </c>
      <c r="AQ48">
        <f>'60440-MADISON CO. EMERGENCY MED'!D33</f>
        <v>758782.38</v>
      </c>
      <c r="AT48">
        <f>'60440-MADISON CO. EMERGENCY MED'!D36</f>
        <v>0</v>
      </c>
    </row>
    <row r="49" spans="14:46" ht="12" customHeight="1" x14ac:dyDescent="0.25">
      <c r="N49">
        <f>'60680-STERLING JOINT AMBULANCE '!F4</f>
        <v>337598.82</v>
      </c>
      <c r="O49">
        <f>'60680-STERLING JOINT AMBULANCE '!F5</f>
        <v>27682.38</v>
      </c>
      <c r="P49">
        <f>'60680-STERLING JOINT AMBULANCE '!F6</f>
        <v>162042.82</v>
      </c>
      <c r="Q49">
        <f>'60680-STERLING JOINT AMBULANCE '!F7</f>
        <v>527324.02</v>
      </c>
      <c r="R49">
        <f>'60680-STERLING JOINT AMBULANCE '!F8</f>
        <v>2668.02</v>
      </c>
      <c r="S49">
        <f>'60680-STERLING JOINT AMBULANCE '!F9</f>
        <v>0</v>
      </c>
      <c r="T49">
        <f>'60680-STERLING JOINT AMBULANCE '!F10</f>
        <v>529992.04</v>
      </c>
      <c r="W49">
        <f>'60680-STERLING JOINT AMBULANCE '!F13</f>
        <v>13744.58</v>
      </c>
      <c r="X49">
        <f>'60680-STERLING JOINT AMBULANCE '!F14</f>
        <v>0</v>
      </c>
      <c r="Y49">
        <f>'60680-STERLING JOINT AMBULANCE '!F15</f>
        <v>1433.98</v>
      </c>
      <c r="Z49">
        <f>'60680-STERLING JOINT AMBULANCE '!F16</f>
        <v>0</v>
      </c>
      <c r="AA49">
        <f>'60680-STERLING JOINT AMBULANCE '!F17</f>
        <v>5562.9699999999993</v>
      </c>
      <c r="AB49">
        <f>'60680-STERLING JOINT AMBULANCE '!F18</f>
        <v>0</v>
      </c>
      <c r="AC49">
        <f>'60680-STERLING JOINT AMBULANCE '!F19</f>
        <v>20741.53</v>
      </c>
      <c r="AD49">
        <f>'60680-STERLING JOINT AMBULANCE '!F20</f>
        <v>509250.51</v>
      </c>
      <c r="AG49">
        <f>'60680-STERLING JOINT AMBULANCE '!F23</f>
        <v>8358.19</v>
      </c>
      <c r="AH49">
        <f>'60680-STERLING JOINT AMBULANCE '!F24</f>
        <v>0</v>
      </c>
      <c r="AI49">
        <f>'60680-STERLING JOINT AMBULANCE '!F25</f>
        <v>0</v>
      </c>
      <c r="AJ49">
        <f>'60680-STERLING JOINT AMBULANCE '!F26</f>
        <v>0</v>
      </c>
      <c r="AK49">
        <f>'60680-STERLING JOINT AMBULANCE '!F27</f>
        <v>0</v>
      </c>
      <c r="AL49">
        <f>'60680-STERLING JOINT AMBULANCE '!F28</f>
        <v>8358.19</v>
      </c>
      <c r="AN49">
        <f>'60680-STERLING JOINT AMBULANCE '!F30</f>
        <v>500892.32000000007</v>
      </c>
      <c r="AO49">
        <f>'60680-STERLING JOINT AMBULANCE '!F31</f>
        <v>42.92</v>
      </c>
      <c r="AP49">
        <f>'60680-STERLING JOINT AMBULANCE '!F32</f>
        <v>0</v>
      </c>
      <c r="AQ49">
        <f>'60680-STERLING JOINT AMBULANCE '!F33</f>
        <v>500849.4</v>
      </c>
      <c r="AT49">
        <f>'60680-STERLING JOINT AMBULANCE '!F36</f>
        <v>0</v>
      </c>
    </row>
    <row r="50" spans="14:46" ht="12" customHeight="1" x14ac:dyDescent="0.25">
      <c r="N50">
        <f>'61060-PLEASANT VALLEY JNT FIRE '!D4</f>
        <v>1397856.69</v>
      </c>
      <c r="O50">
        <f>'61060-PLEASANT VALLEY JNT FIRE '!D5</f>
        <v>101701.56</v>
      </c>
      <c r="P50">
        <f>'61060-PLEASANT VALLEY JNT FIRE '!D6</f>
        <v>45710.44</v>
      </c>
      <c r="Q50">
        <f>'61060-PLEASANT VALLEY JNT FIRE '!D7</f>
        <v>1545268.6900000002</v>
      </c>
      <c r="R50">
        <f>'61060-PLEASANT VALLEY JNT FIRE '!D8</f>
        <v>-8250.15</v>
      </c>
      <c r="S50">
        <f>'61060-PLEASANT VALLEY JNT FIRE '!D9</f>
        <v>0</v>
      </c>
      <c r="T50">
        <f>'61060-PLEASANT VALLEY JNT FIRE '!D10</f>
        <v>1537018.54</v>
      </c>
      <c r="W50">
        <f>'61060-PLEASANT VALLEY JNT FIRE '!D13</f>
        <v>11588.15</v>
      </c>
      <c r="X50">
        <f>'61060-PLEASANT VALLEY JNT FIRE '!D14</f>
        <v>0</v>
      </c>
      <c r="Y50">
        <f>'61060-PLEASANT VALLEY JNT FIRE '!D15</f>
        <v>1978.29</v>
      </c>
      <c r="Z50">
        <f>'61060-PLEASANT VALLEY JNT FIRE '!D16</f>
        <v>0</v>
      </c>
      <c r="AA50">
        <f>'61060-PLEASANT VALLEY JNT FIRE '!D17</f>
        <v>16467.25</v>
      </c>
      <c r="AB50">
        <f>'61060-PLEASANT VALLEY JNT FIRE '!D18</f>
        <v>0</v>
      </c>
      <c r="AC50">
        <f>'61060-PLEASANT VALLEY JNT FIRE '!D19</f>
        <v>30033.69</v>
      </c>
      <c r="AD50">
        <f>'61060-PLEASANT VALLEY JNT FIRE '!D20</f>
        <v>1506984.85</v>
      </c>
      <c r="AG50">
        <f>'61060-PLEASANT VALLEY JNT FIRE '!D23</f>
        <v>26874.23</v>
      </c>
      <c r="AH50">
        <f>'61060-PLEASANT VALLEY JNT FIRE '!D24</f>
        <v>0</v>
      </c>
      <c r="AI50">
        <f>'61060-PLEASANT VALLEY JNT FIRE '!D25</f>
        <v>0</v>
      </c>
      <c r="AJ50">
        <f>'61060-PLEASANT VALLEY JNT FIRE '!D26</f>
        <v>0</v>
      </c>
      <c r="AK50">
        <f>'61060-PLEASANT VALLEY JNT FIRE '!D27</f>
        <v>0</v>
      </c>
      <c r="AL50">
        <f>'61060-PLEASANT VALLEY JNT FIRE '!D28</f>
        <v>26874.23</v>
      </c>
      <c r="AN50">
        <f>'61060-PLEASANT VALLEY JNT FIRE '!D30</f>
        <v>1480110.62</v>
      </c>
      <c r="AO50">
        <f>'61060-PLEASANT VALLEY JNT FIRE '!D31</f>
        <v>199.68</v>
      </c>
      <c r="AP50">
        <f>'61060-PLEASANT VALLEY JNT FIRE '!D32</f>
        <v>0</v>
      </c>
      <c r="AQ50">
        <f>'61060-PLEASANT VALLEY JNT FIRE '!D33</f>
        <v>1479910.9400000002</v>
      </c>
      <c r="AT50">
        <f>'61060-PLEASANT VALLEY JNT FIRE '!D36</f>
        <v>0</v>
      </c>
    </row>
    <row r="51" spans="14:46" ht="12" customHeight="1" x14ac:dyDescent="0.25">
      <c r="N51">
        <f>'61123-PLEASANT DARBY UNION CEME'!C4</f>
        <v>25869.73</v>
      </c>
      <c r="O51">
        <f>'61123-PLEASANT DARBY UNION CEME'!C5</f>
        <v>4049.37</v>
      </c>
      <c r="P51">
        <f>'61123-PLEASANT DARBY UNION CEME'!C6</f>
        <v>8488.76</v>
      </c>
      <c r="Q51">
        <f>'61123-PLEASANT DARBY UNION CEME'!C7</f>
        <v>38407.86</v>
      </c>
      <c r="R51">
        <f>'61123-PLEASANT DARBY UNION CEME'!C8</f>
        <v>234.89</v>
      </c>
      <c r="S51">
        <f>'61123-PLEASANT DARBY UNION CEME'!C9</f>
        <v>0</v>
      </c>
      <c r="T51">
        <f>'61123-PLEASANT DARBY UNION CEME'!C10</f>
        <v>38642.75</v>
      </c>
      <c r="W51">
        <f>'61123-PLEASANT DARBY UNION CEME'!C13</f>
        <v>0</v>
      </c>
      <c r="X51">
        <f>'61123-PLEASANT DARBY UNION CEME'!C14</f>
        <v>0</v>
      </c>
      <c r="Y51">
        <f>'61123-PLEASANT DARBY UNION CEME'!C15</f>
        <v>0</v>
      </c>
      <c r="Z51">
        <f>'61123-PLEASANT DARBY UNION CEME'!C16</f>
        <v>0</v>
      </c>
      <c r="AA51">
        <f>'61123-PLEASANT DARBY UNION CEME'!C17</f>
        <v>539.4</v>
      </c>
      <c r="AB51">
        <f>'61123-PLEASANT DARBY UNION CEME'!C18</f>
        <v>0</v>
      </c>
      <c r="AC51">
        <f>'61123-PLEASANT DARBY UNION CEME'!C19</f>
        <v>539.4</v>
      </c>
      <c r="AD51">
        <f>'61123-PLEASANT DARBY UNION CEME'!C20</f>
        <v>38103.35</v>
      </c>
      <c r="AG51">
        <f>'61123-PLEASANT DARBY UNION CEME'!C23</f>
        <v>625.98</v>
      </c>
      <c r="AH51">
        <f>'61123-PLEASANT DARBY UNION CEME'!C24</f>
        <v>0</v>
      </c>
      <c r="AI51">
        <f>'61123-PLEASANT DARBY UNION CEME'!C25</f>
        <v>0</v>
      </c>
      <c r="AJ51">
        <f>'61123-PLEASANT DARBY UNION CEME'!C26</f>
        <v>0</v>
      </c>
      <c r="AK51">
        <f>'61123-PLEASANT DARBY UNION CEME'!C27</f>
        <v>0</v>
      </c>
      <c r="AL51">
        <f>'61123-PLEASANT DARBY UNION CEME'!C28</f>
        <v>625.98</v>
      </c>
      <c r="AN51">
        <f>'61123-PLEASANT DARBY UNION CEME'!C30</f>
        <v>37477.369999999995</v>
      </c>
      <c r="AO51">
        <f>'61123-PLEASANT DARBY UNION CEME'!C31</f>
        <v>6.74</v>
      </c>
      <c r="AP51">
        <f>'61123-PLEASANT DARBY UNION CEME'!C32</f>
        <v>0</v>
      </c>
      <c r="AQ51">
        <f>'61123-PLEASANT DARBY UNION CEME'!C33</f>
        <v>37470.629999999997</v>
      </c>
      <c r="AT51">
        <f>'61123-PLEASANT DARBY UNION CEME'!C36</f>
        <v>0</v>
      </c>
    </row>
    <row r="52" spans="14:46" ht="12" customHeight="1" x14ac:dyDescent="0.25">
      <c r="N52">
        <f>'61147-TRI-COUNTY JOINT FIRE DIS'!D4</f>
        <v>111326.23999999999</v>
      </c>
      <c r="O52">
        <f>'61147-TRI-COUNTY JOINT FIRE DIS'!D5</f>
        <v>16316.34</v>
      </c>
      <c r="P52">
        <f>'61147-TRI-COUNTY JOINT FIRE DIS'!D6</f>
        <v>33955.020000000004</v>
      </c>
      <c r="Q52">
        <f>'61147-TRI-COUNTY JOINT FIRE DIS'!D7</f>
        <v>161597.6</v>
      </c>
      <c r="R52">
        <f>'61147-TRI-COUNTY JOINT FIRE DIS'!D8</f>
        <v>1164.76</v>
      </c>
      <c r="S52">
        <f>'61147-TRI-COUNTY JOINT FIRE DIS'!D9</f>
        <v>0</v>
      </c>
      <c r="T52">
        <f>'61147-TRI-COUNTY JOINT FIRE DIS'!D10</f>
        <v>162762.36000000002</v>
      </c>
      <c r="W52">
        <f>'61147-TRI-COUNTY JOINT FIRE DIS'!D13</f>
        <v>0</v>
      </c>
      <c r="X52">
        <f>'61147-TRI-COUNTY JOINT FIRE DIS'!D14</f>
        <v>0</v>
      </c>
      <c r="Y52">
        <f>'61147-TRI-COUNTY JOINT FIRE DIS'!D15</f>
        <v>0</v>
      </c>
      <c r="Z52">
        <f>'61147-TRI-COUNTY JOINT FIRE DIS'!D16</f>
        <v>0</v>
      </c>
      <c r="AA52">
        <f>'61147-TRI-COUNTY JOINT FIRE DIS'!D17</f>
        <v>2319.86</v>
      </c>
      <c r="AB52">
        <f>'61147-TRI-COUNTY JOINT FIRE DIS'!D18</f>
        <v>0</v>
      </c>
      <c r="AC52">
        <f>'61147-TRI-COUNTY JOINT FIRE DIS'!D19</f>
        <v>2319.86</v>
      </c>
      <c r="AD52">
        <f>'61147-TRI-COUNTY JOINT FIRE DIS'!D20</f>
        <v>160442.5</v>
      </c>
      <c r="AG52">
        <f>'61147-TRI-COUNTY JOINT FIRE DIS'!D23</f>
        <v>2647</v>
      </c>
      <c r="AH52">
        <f>'61147-TRI-COUNTY JOINT FIRE DIS'!D24</f>
        <v>0</v>
      </c>
      <c r="AI52">
        <f>'61147-TRI-COUNTY JOINT FIRE DIS'!D25</f>
        <v>0</v>
      </c>
      <c r="AJ52">
        <f>'61147-TRI-COUNTY JOINT FIRE DIS'!D26</f>
        <v>0</v>
      </c>
      <c r="AK52">
        <f>'61147-TRI-COUNTY JOINT FIRE DIS'!D27</f>
        <v>0</v>
      </c>
      <c r="AL52">
        <f>'61147-TRI-COUNTY JOINT FIRE DIS'!D28</f>
        <v>2647</v>
      </c>
      <c r="AN52">
        <f>'61147-TRI-COUNTY JOINT FIRE DIS'!D30</f>
        <v>157795.5</v>
      </c>
      <c r="AO52">
        <f>'61147-TRI-COUNTY JOINT FIRE DIS'!D31</f>
        <v>29.020000000000003</v>
      </c>
      <c r="AP52">
        <f>'61147-TRI-COUNTY JOINT FIRE DIS'!D32</f>
        <v>0</v>
      </c>
      <c r="AQ52">
        <f>'61147-TRI-COUNTY JOINT FIRE DIS'!D33</f>
        <v>157766.48000000001</v>
      </c>
      <c r="AT52">
        <f>'61147-TRI-COUNTY JOINT FIRE DIS'!D36</f>
        <v>0</v>
      </c>
    </row>
    <row r="53" spans="14:46" ht="12" customHeight="1" x14ac:dyDescent="0.25">
      <c r="N53">
        <f>'61201-CENTRAL TWP JNT FIRE DIST'!C4</f>
        <v>603754.92000000004</v>
      </c>
      <c r="O53">
        <f>'61201-CENTRAL TWP JNT FIRE DIST'!C5</f>
        <v>25639.11</v>
      </c>
      <c r="P53">
        <f>'61201-CENTRAL TWP JNT FIRE DIST'!C6</f>
        <v>150352.75</v>
      </c>
      <c r="Q53">
        <f>'61201-CENTRAL TWP JNT FIRE DIST'!C7</f>
        <v>779746.78</v>
      </c>
      <c r="R53">
        <f>'61201-CENTRAL TWP JNT FIRE DIST'!C8</f>
        <v>13248.01</v>
      </c>
      <c r="S53">
        <f>'61201-CENTRAL TWP JNT FIRE DIST'!C9</f>
        <v>1110.55</v>
      </c>
      <c r="T53">
        <f>'61201-CENTRAL TWP JNT FIRE DIST'!C10</f>
        <v>791884.24</v>
      </c>
      <c r="W53">
        <f>'61201-CENTRAL TWP JNT FIRE DIST'!C13</f>
        <v>0</v>
      </c>
      <c r="X53">
        <f>'61201-CENTRAL TWP JNT FIRE DIST'!C14</f>
        <v>0</v>
      </c>
      <c r="Y53">
        <f>'61201-CENTRAL TWP JNT FIRE DIST'!C15</f>
        <v>0</v>
      </c>
      <c r="Z53">
        <f>'61201-CENTRAL TWP JNT FIRE DIST'!C16</f>
        <v>0</v>
      </c>
      <c r="AA53">
        <f>'61201-CENTRAL TWP JNT FIRE DIST'!C17</f>
        <v>9368.33</v>
      </c>
      <c r="AB53">
        <f>'61201-CENTRAL TWP JNT FIRE DIST'!C18</f>
        <v>0</v>
      </c>
      <c r="AC53">
        <f>'61201-CENTRAL TWP JNT FIRE DIST'!C19</f>
        <v>9368.33</v>
      </c>
      <c r="AD53">
        <f>'61201-CENTRAL TWP JNT FIRE DIST'!C20</f>
        <v>782515.91</v>
      </c>
      <c r="AG53">
        <f>'61201-CENTRAL TWP JNT FIRE DIST'!C23</f>
        <v>12448.57</v>
      </c>
      <c r="AH53">
        <f>'61201-CENTRAL TWP JNT FIRE DIST'!C24</f>
        <v>0</v>
      </c>
      <c r="AI53">
        <f>'61201-CENTRAL TWP JNT FIRE DIST'!C25</f>
        <v>0</v>
      </c>
      <c r="AJ53">
        <f>'61201-CENTRAL TWP JNT FIRE DIST'!C26</f>
        <v>0</v>
      </c>
      <c r="AK53">
        <f>'61201-CENTRAL TWP JNT FIRE DIST'!C27</f>
        <v>0</v>
      </c>
      <c r="AL53">
        <f>'61201-CENTRAL TWP JNT FIRE DIST'!C28</f>
        <v>12448.57</v>
      </c>
      <c r="AN53">
        <f>'61201-CENTRAL TWP JNT FIRE DIST'!C30</f>
        <v>770067.34000000008</v>
      </c>
      <c r="AO53">
        <f>'61201-CENTRAL TWP JNT FIRE DIST'!C31</f>
        <v>361.58</v>
      </c>
      <c r="AP53">
        <f>'61201-CENTRAL TWP JNT FIRE DIST'!C32</f>
        <v>0</v>
      </c>
      <c r="AQ53">
        <f>'61201-CENTRAL TWP JNT FIRE DIST'!C33</f>
        <v>769705.76000000013</v>
      </c>
      <c r="AT53">
        <f>'61201-CENTRAL TWP JNT FIRE DIST'!C36</f>
        <v>0</v>
      </c>
    </row>
    <row r="54" spans="14:46" ht="12" customHeight="1" x14ac:dyDescent="0.25">
      <c r="N54">
        <f>'61202-PLAIN CITY PUBLIC LIBRARY'!C4</f>
        <v>151907.28</v>
      </c>
      <c r="O54">
        <f>'61202-PLAIN CITY PUBLIC LIBRARY'!C5</f>
        <v>6283.02</v>
      </c>
      <c r="P54">
        <f>'61202-PLAIN CITY PUBLIC LIBRARY'!C6</f>
        <v>6871.17</v>
      </c>
      <c r="Q54">
        <f>'61202-PLAIN CITY PUBLIC LIBRARY'!C7</f>
        <v>165061.47</v>
      </c>
      <c r="R54">
        <f>'61202-PLAIN CITY PUBLIC LIBRARY'!C8</f>
        <v>-1035.06</v>
      </c>
      <c r="S54">
        <f>'61202-PLAIN CITY PUBLIC LIBRARY'!C9</f>
        <v>0</v>
      </c>
      <c r="T54">
        <f>'61202-PLAIN CITY PUBLIC LIBRARY'!C10</f>
        <v>164026.41</v>
      </c>
      <c r="W54">
        <f>'61202-PLAIN CITY PUBLIC LIBRARY'!C13</f>
        <v>0</v>
      </c>
      <c r="X54">
        <f>'61202-PLAIN CITY PUBLIC LIBRARY'!C14</f>
        <v>0</v>
      </c>
      <c r="Y54">
        <f>'61202-PLAIN CITY PUBLIC LIBRARY'!C15</f>
        <v>0</v>
      </c>
      <c r="Z54">
        <f>'61202-PLAIN CITY PUBLIC LIBRARY'!C16</f>
        <v>0</v>
      </c>
      <c r="AA54">
        <f>'61202-PLAIN CITY PUBLIC LIBRARY'!C17</f>
        <v>1795.9</v>
      </c>
      <c r="AB54">
        <f>'61202-PLAIN CITY PUBLIC LIBRARY'!C18</f>
        <v>0</v>
      </c>
      <c r="AC54">
        <f>'61202-PLAIN CITY PUBLIC LIBRARY'!C19</f>
        <v>1795.9</v>
      </c>
      <c r="AD54">
        <f>'61202-PLAIN CITY PUBLIC LIBRARY'!C20</f>
        <v>162230.51</v>
      </c>
      <c r="AG54">
        <f>'61202-PLAIN CITY PUBLIC LIBRARY'!C23</f>
        <v>2867.96</v>
      </c>
      <c r="AH54">
        <f>'61202-PLAIN CITY PUBLIC LIBRARY'!C24</f>
        <v>0</v>
      </c>
      <c r="AI54">
        <f>'61202-PLAIN CITY PUBLIC LIBRARY'!C25</f>
        <v>0</v>
      </c>
      <c r="AJ54">
        <f>'61202-PLAIN CITY PUBLIC LIBRARY'!C26</f>
        <v>0</v>
      </c>
      <c r="AK54">
        <f>'61202-PLAIN CITY PUBLIC LIBRARY'!C27</f>
        <v>0</v>
      </c>
      <c r="AL54">
        <f>'61202-PLAIN CITY PUBLIC LIBRARY'!C28</f>
        <v>2867.96</v>
      </c>
      <c r="AN54">
        <f>'61202-PLAIN CITY PUBLIC LIBRARY'!C30</f>
        <v>159362.55000000002</v>
      </c>
      <c r="AO54">
        <f>'61202-PLAIN CITY PUBLIC LIBRARY'!C31</f>
        <v>18.36</v>
      </c>
      <c r="AP54">
        <f>'61202-PLAIN CITY PUBLIC LIBRARY'!C32</f>
        <v>0</v>
      </c>
      <c r="AQ54">
        <f>'61202-PLAIN CITY PUBLIC LIBRARY'!C33</f>
        <v>159344.19000000003</v>
      </c>
      <c r="AT54">
        <f>'61202-PLAIN CITY PUBLIC LIBRARY'!C36</f>
        <v>0</v>
      </c>
    </row>
    <row r="55" spans="14:46" ht="12" customHeight="1" x14ac:dyDescent="0.25">
      <c r="N55">
        <f>'61225-HURT-BATT MEM LIBRARY OF '!C4</f>
        <v>87339.63</v>
      </c>
      <c r="O55">
        <f>'61225-HURT-BATT MEM LIBRARY OF '!C5</f>
        <v>57911.05</v>
      </c>
      <c r="P55">
        <f>'61225-HURT-BATT MEM LIBRARY OF '!C6</f>
        <v>19245.87</v>
      </c>
      <c r="Q55">
        <f>'61225-HURT-BATT MEM LIBRARY OF '!C7</f>
        <v>164496.54999999999</v>
      </c>
      <c r="R55">
        <f>'61225-HURT-BATT MEM LIBRARY OF '!C8</f>
        <v>-2079.58</v>
      </c>
      <c r="S55">
        <f>'61225-HURT-BATT MEM LIBRARY OF '!C9</f>
        <v>15869.41</v>
      </c>
      <c r="T55">
        <f>'61225-HURT-BATT MEM LIBRARY OF '!C10</f>
        <v>146547.56</v>
      </c>
      <c r="W55">
        <f>'61225-HURT-BATT MEM LIBRARY OF '!C13</f>
        <v>10112.65</v>
      </c>
      <c r="X55">
        <f>'61225-HURT-BATT MEM LIBRARY OF '!C14</f>
        <v>0</v>
      </c>
      <c r="Y55">
        <f>'61225-HURT-BATT MEM LIBRARY OF '!C15</f>
        <v>1846.02</v>
      </c>
      <c r="Z55">
        <f>'61225-HURT-BATT MEM LIBRARY OF '!C16</f>
        <v>0</v>
      </c>
      <c r="AA55">
        <f>'61225-HURT-BATT MEM LIBRARY OF '!C17</f>
        <v>1773.2</v>
      </c>
      <c r="AB55">
        <f>'61225-HURT-BATT MEM LIBRARY OF '!C18</f>
        <v>0</v>
      </c>
      <c r="AC55">
        <f>'61225-HURT-BATT MEM LIBRARY OF '!C19</f>
        <v>13731.87</v>
      </c>
      <c r="AD55">
        <f>'61225-HURT-BATT MEM LIBRARY OF '!C20</f>
        <v>132815.69</v>
      </c>
      <c r="AG55">
        <f>'61225-HURT-BATT MEM LIBRARY OF '!C23</f>
        <v>2562.3200000000002</v>
      </c>
      <c r="AH55">
        <f>'61225-HURT-BATT MEM LIBRARY OF '!C24</f>
        <v>0</v>
      </c>
      <c r="AI55">
        <f>'61225-HURT-BATT MEM LIBRARY OF '!C25</f>
        <v>0</v>
      </c>
      <c r="AJ55">
        <f>'61225-HURT-BATT MEM LIBRARY OF '!C26</f>
        <v>0</v>
      </c>
      <c r="AK55">
        <f>'61225-HURT-BATT MEM LIBRARY OF '!C27</f>
        <v>0</v>
      </c>
      <c r="AL55">
        <f>'61225-HURT-BATT MEM LIBRARY OF '!C28</f>
        <v>2562.3200000000002</v>
      </c>
      <c r="AN55">
        <f>'61225-HURT-BATT MEM LIBRARY OF '!C30</f>
        <v>130253.37</v>
      </c>
      <c r="AO55">
        <f>'61225-HURT-BATT MEM LIBRARY OF '!C31</f>
        <v>7.6</v>
      </c>
      <c r="AP55">
        <f>'61225-HURT-BATT MEM LIBRARY OF '!C32</f>
        <v>0</v>
      </c>
      <c r="AQ55">
        <f>'61225-HURT-BATT MEM LIBRARY OF '!C33</f>
        <v>130245.76999999999</v>
      </c>
      <c r="AT55">
        <f>'61225-HURT-BATT MEM LIBRARY OF '!C36</f>
        <v>0</v>
      </c>
    </row>
    <row r="56" spans="14:46" ht="12" customHeight="1" x14ac:dyDescent="0.25">
      <c r="N56">
        <f>'61109-LONDON PUBLIC LIBRARY'!D4</f>
        <v>169452.27</v>
      </c>
      <c r="O56">
        <f>'61109-LONDON PUBLIC LIBRARY'!D5</f>
        <v>56306.29</v>
      </c>
      <c r="P56">
        <f>'61109-LONDON PUBLIC LIBRARY'!D6</f>
        <v>22793.14</v>
      </c>
      <c r="Q56">
        <f>'61109-LONDON PUBLIC LIBRARY'!D7</f>
        <v>248551.69999999998</v>
      </c>
      <c r="R56">
        <f>'61109-LONDON PUBLIC LIBRARY'!D8</f>
        <v>-2669.77</v>
      </c>
      <c r="S56">
        <f>'61109-LONDON PUBLIC LIBRARY'!D9</f>
        <v>3362.93</v>
      </c>
      <c r="T56">
        <f>'61109-LONDON PUBLIC LIBRARY'!D10</f>
        <v>242519</v>
      </c>
      <c r="W56">
        <f>'61109-LONDON PUBLIC LIBRARY'!D13</f>
        <v>15303</v>
      </c>
      <c r="X56">
        <f>'61109-LONDON PUBLIC LIBRARY'!D14</f>
        <v>0</v>
      </c>
      <c r="Y56">
        <f>'61109-LONDON PUBLIC LIBRARY'!D15</f>
        <v>2665.6</v>
      </c>
      <c r="Z56">
        <f>'61109-LONDON PUBLIC LIBRARY'!D16</f>
        <v>0</v>
      </c>
      <c r="AA56">
        <f>'61109-LONDON PUBLIC LIBRARY'!D17</f>
        <v>3446.5699999999997</v>
      </c>
      <c r="AB56">
        <f>'61109-LONDON PUBLIC LIBRARY'!D18</f>
        <v>0</v>
      </c>
      <c r="AC56">
        <f>'61109-LONDON PUBLIC LIBRARY'!D19</f>
        <v>21415.17</v>
      </c>
      <c r="AD56">
        <f>'61109-LONDON PUBLIC LIBRARY'!D20</f>
        <v>221103.83000000002</v>
      </c>
      <c r="AG56">
        <f>'61109-LONDON PUBLIC LIBRARY'!D23</f>
        <v>4240.34</v>
      </c>
      <c r="AH56">
        <f>'61109-LONDON PUBLIC LIBRARY'!D24</f>
        <v>0</v>
      </c>
      <c r="AI56">
        <f>'61109-LONDON PUBLIC LIBRARY'!D25</f>
        <v>0</v>
      </c>
      <c r="AJ56">
        <f>'61109-LONDON PUBLIC LIBRARY'!D26</f>
        <v>0</v>
      </c>
      <c r="AK56">
        <f>'61109-LONDON PUBLIC LIBRARY'!D27</f>
        <v>0</v>
      </c>
      <c r="AL56">
        <f>'61109-LONDON PUBLIC LIBRARY'!D28</f>
        <v>4240.34</v>
      </c>
      <c r="AN56">
        <f>'61109-LONDON PUBLIC LIBRARY'!D30</f>
        <v>216863.49000000002</v>
      </c>
      <c r="AO56">
        <f>'61109-LONDON PUBLIC LIBRARY'!D31</f>
        <v>24.759999999999998</v>
      </c>
      <c r="AP56">
        <f>'61109-LONDON PUBLIC LIBRARY'!D32</f>
        <v>0</v>
      </c>
      <c r="AQ56">
        <f>'61109-LONDON PUBLIC LIBRARY'!D33</f>
        <v>216838.73000000004</v>
      </c>
      <c r="AT56">
        <f>'61109-LONDON PUBLIC LIBRARY'!D36</f>
        <v>0</v>
      </c>
    </row>
    <row r="57" spans="14:46" ht="12" customHeight="1" x14ac:dyDescent="0.25"/>
    <row r="58" spans="14:46" ht="12" customHeight="1" x14ac:dyDescent="0.25"/>
    <row r="59" spans="14:46" ht="12" customHeight="1" x14ac:dyDescent="0.25">
      <c r="N59">
        <f>'61269-MECHANICSBURG PUBLIC LIBR'!C4</f>
        <v>1224.1400000000001</v>
      </c>
      <c r="O59">
        <f>'61269-MECHANICSBURG PUBLIC LIBR'!C5</f>
        <v>0</v>
      </c>
      <c r="P59">
        <f>'61269-MECHANICSBURG PUBLIC LIBR'!C6</f>
        <v>88.39</v>
      </c>
      <c r="Q59">
        <f>'61269-MECHANICSBURG PUBLIC LIBR'!C7</f>
        <v>1312.5300000000002</v>
      </c>
      <c r="R59">
        <f>'61269-MECHANICSBURG PUBLIC LIBR'!C8</f>
        <v>13.04</v>
      </c>
      <c r="S59">
        <f>'61269-MECHANICSBURG PUBLIC LIBR'!C9</f>
        <v>0</v>
      </c>
      <c r="T59">
        <f>'61269-MECHANICSBURG PUBLIC LIBR'!C10</f>
        <v>1325.5700000000002</v>
      </c>
      <c r="W59">
        <f>'61269-MECHANICSBURG PUBLIC LIBR'!C13</f>
        <v>143.82</v>
      </c>
      <c r="X59">
        <f>'61269-MECHANICSBURG PUBLIC LIBR'!C14</f>
        <v>0</v>
      </c>
      <c r="Y59">
        <f>'61269-MECHANICSBURG PUBLIC LIBR'!C15</f>
        <v>8.56</v>
      </c>
      <c r="Z59">
        <f>'61269-MECHANICSBURG PUBLIC LIBR'!C16</f>
        <v>0</v>
      </c>
      <c r="AA59">
        <f>'61269-MECHANICSBURG PUBLIC LIBR'!C17</f>
        <v>14.07</v>
      </c>
      <c r="AB59">
        <f>'61269-MECHANICSBURG PUBLIC LIBR'!C18</f>
        <v>0</v>
      </c>
      <c r="AC59">
        <f>'61269-MECHANICSBURG PUBLIC LIBR'!C19</f>
        <v>166.45</v>
      </c>
      <c r="AD59">
        <f>'61269-MECHANICSBURG PUBLIC LIBR'!C20</f>
        <v>1159.1200000000001</v>
      </c>
      <c r="AG59">
        <f>'61269-MECHANICSBURG PUBLIC LIBR'!C23</f>
        <v>23.18</v>
      </c>
      <c r="AH59">
        <f>'61269-MECHANICSBURG PUBLIC LIBR'!C24</f>
        <v>0</v>
      </c>
      <c r="AI59">
        <f>'61269-MECHANICSBURG PUBLIC LIBR'!C25</f>
        <v>0</v>
      </c>
      <c r="AJ59">
        <f>'61269-MECHANICSBURG PUBLIC LIBR'!C26</f>
        <v>0</v>
      </c>
      <c r="AK59">
        <f>'61269-MECHANICSBURG PUBLIC LIBR'!C27</f>
        <v>0</v>
      </c>
      <c r="AL59">
        <f>'61269-MECHANICSBURG PUBLIC LIBR'!C28</f>
        <v>23.18</v>
      </c>
      <c r="AN59">
        <f>'61269-MECHANICSBURG PUBLIC LIBR'!C30</f>
        <v>1135.94</v>
      </c>
      <c r="AO59">
        <f>'61269-MECHANICSBURG PUBLIC LIBR'!C31</f>
        <v>0</v>
      </c>
      <c r="AP59">
        <f>'61269-MECHANICSBURG PUBLIC LIBR'!C32</f>
        <v>0</v>
      </c>
      <c r="AQ59">
        <f>'61269-MECHANICSBURG PUBLIC LIBR'!C33</f>
        <v>1135.94</v>
      </c>
      <c r="AT59">
        <f>'61269-MECHANICSBURG PUBLIC LIBR'!C36</f>
        <v>0</v>
      </c>
    </row>
    <row r="60" spans="14:46" ht="12" customHeight="1" x14ac:dyDescent="0.25"/>
    <row r="61" spans="14:46" ht="12" customHeight="1" x14ac:dyDescent="0.25"/>
    <row r="62" spans="14:46" ht="12" customHeight="1" x14ac:dyDescent="0.25"/>
    <row r="63" spans="14:46" ht="12" customHeight="1" x14ac:dyDescent="0.25"/>
    <row r="64" spans="14:46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pageMargins left="0.7" right="0.7" top="0.75" bottom="0.75" header="0.3" footer="0.3"/>
  <pageSetup fitToWidth="0" orientation="landscape" r:id="rId1"/>
  <headerFooter differentFirst="1">
    <firstHeader>&amp;CAUDITOR'S OFFICE, MADISON COUNTY
STATEMENT OF SEMI-ANNUAL APPORTIONMENT OF TAXES
MADE AT THE SECOND HALF REAL ESTATE SETTLEMENT TAX YEAR 2025, WITH THE COUNTY TREASURER FOR ALL POLSUBS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J99"/>
  <sheetViews>
    <sheetView workbookViewId="0">
      <selection activeCell="E5" sqref="E5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9.85546875" bestFit="1" customWidth="1"/>
  </cols>
  <sheetData>
    <row r="2" spans="1:5" ht="30" customHeight="1" x14ac:dyDescent="0.25">
      <c r="A2" s="1" t="s">
        <v>0</v>
      </c>
      <c r="B2" s="3" t="s">
        <v>32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442409.89</v>
      </c>
      <c r="C4" s="15">
        <f t="shared" ref="C4:C10" si="0">SUM(B4)</f>
        <v>442409.89</v>
      </c>
    </row>
    <row r="5" spans="1:5" ht="12" customHeight="1" x14ac:dyDescent="0.25">
      <c r="A5" s="6" t="s">
        <v>4</v>
      </c>
      <c r="B5" s="7">
        <v>91241.33</v>
      </c>
      <c r="C5" s="14">
        <f t="shared" si="0"/>
        <v>91241.33</v>
      </c>
      <c r="E5" s="18"/>
    </row>
    <row r="6" spans="1:5" ht="12" customHeight="1" x14ac:dyDescent="0.25">
      <c r="A6" s="6" t="s">
        <v>5</v>
      </c>
      <c r="B6" s="7">
        <v>87480.86</v>
      </c>
      <c r="C6" s="16">
        <f t="shared" si="0"/>
        <v>87480.86</v>
      </c>
    </row>
    <row r="7" spans="1:5" ht="12" customHeight="1" x14ac:dyDescent="0.25">
      <c r="A7" s="4" t="s">
        <v>6</v>
      </c>
      <c r="B7" s="5">
        <f>SUM(B4:B6)</f>
        <v>621132.07999999996</v>
      </c>
      <c r="C7" s="14">
        <f t="shared" si="0"/>
        <v>621132.07999999996</v>
      </c>
    </row>
    <row r="8" spans="1:5" ht="12" customHeight="1" x14ac:dyDescent="0.25">
      <c r="A8" s="6" t="s">
        <v>7</v>
      </c>
      <c r="B8" s="7">
        <v>29.95</v>
      </c>
      <c r="C8" s="14">
        <f t="shared" si="0"/>
        <v>29.95</v>
      </c>
    </row>
    <row r="9" spans="1:5" ht="12" customHeight="1" x14ac:dyDescent="0.25">
      <c r="A9" s="6" t="s">
        <v>8</v>
      </c>
      <c r="B9" s="7">
        <v>13411.48</v>
      </c>
      <c r="C9" s="14">
        <f t="shared" si="0"/>
        <v>13411.48</v>
      </c>
    </row>
    <row r="10" spans="1:5" ht="12" customHeight="1" x14ac:dyDescent="0.25">
      <c r="A10" s="8" t="s">
        <v>9</v>
      </c>
      <c r="B10" s="9">
        <f>SUM(B7:B8) - B9</f>
        <v>607750.54999999993</v>
      </c>
      <c r="C10" s="17">
        <f t="shared" si="0"/>
        <v>607750.54999999993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0</v>
      </c>
      <c r="C13" s="15">
        <f t="shared" ref="C13:C20" si="1">SUM(B13)</f>
        <v>0</v>
      </c>
    </row>
    <row r="14" spans="1:5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5" ht="12" customHeight="1" x14ac:dyDescent="0.25">
      <c r="A15" s="6" t="s">
        <v>13</v>
      </c>
      <c r="B15" s="7">
        <v>0</v>
      </c>
      <c r="C15" s="14">
        <f t="shared" si="1"/>
        <v>0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8113.51</v>
      </c>
      <c r="C17" s="14">
        <f t="shared" si="1"/>
        <v>8113.51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8113.51</v>
      </c>
      <c r="C19" s="17">
        <f t="shared" si="1"/>
        <v>8113.51</v>
      </c>
    </row>
    <row r="20" spans="1:3" ht="12" customHeight="1" x14ac:dyDescent="0.25">
      <c r="A20" s="1" t="s">
        <v>18</v>
      </c>
      <c r="B20" s="9">
        <f>B10-B19</f>
        <v>599637.03999999992</v>
      </c>
      <c r="C20" s="17">
        <f t="shared" si="1"/>
        <v>599637.03999999992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10486.55</v>
      </c>
      <c r="C23" s="15">
        <f t="shared" ref="C23:C28" si="2">SUM(B23)</f>
        <v>10486.55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10486.55</v>
      </c>
      <c r="C28" s="17">
        <f t="shared" si="2"/>
        <v>10486.55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589150.48999999987</v>
      </c>
      <c r="C30" s="17">
        <f>SUM(B30)</f>
        <v>589150.48999999987</v>
      </c>
    </row>
    <row r="31" spans="1:3" ht="12" customHeight="1" x14ac:dyDescent="0.25">
      <c r="A31" s="6" t="s">
        <v>27</v>
      </c>
      <c r="B31" s="7">
        <v>118.63</v>
      </c>
      <c r="C31" s="14">
        <f>SUM(B31)</f>
        <v>118.63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589031.85999999987</v>
      </c>
      <c r="C33" s="17">
        <f>SUM(B33)</f>
        <v>589031.85999999987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9-1-1</oddHeader>
    <evenHeader>&amp;CAUDITOR'S OFFICE, MADISON COUNTY
STATEMENT OF SEMI-ANNUAL APPORTIONMENT OF TAXES
MADE AT THE SECOND HALF REAL ESTATE SETTLEMENT TAX YEAR 2025, WITH THE COUNTY TREASURER FOR 9-1-1</evenHeader>
    <firstHeader>&amp;CAUDITOR'S OFFICE, MADISON COUNTY
STATEMENT OF SEMI-ANNUAL APPORTIONMENT OF TAXES
MADE AT THE SECOND HALF REAL ESTATE SETTLEMENT TAX YEAR 2025, WITH THE COUNTY TREASURER FOR 9-1-1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J99"/>
  <sheetViews>
    <sheetView workbookViewId="0">
      <selection activeCell="F6" sqref="F6"/>
    </sheetView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  <col min="6" max="6" width="9.85546875" bestFit="1" customWidth="1"/>
  </cols>
  <sheetData>
    <row r="2" spans="1:6" ht="30" customHeight="1" x14ac:dyDescent="0.25">
      <c r="A2" s="1" t="s">
        <v>0</v>
      </c>
      <c r="B2" s="3" t="s">
        <v>40</v>
      </c>
      <c r="C2" s="3" t="s">
        <v>41</v>
      </c>
      <c r="D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248368.7</v>
      </c>
      <c r="C4" s="5">
        <v>66546.66</v>
      </c>
      <c r="D4" s="15">
        <f t="shared" ref="D4:D10" si="0">SUM(B4:C4)</f>
        <v>314915.36</v>
      </c>
    </row>
    <row r="5" spans="1:6" ht="12" customHeight="1" x14ac:dyDescent="0.25">
      <c r="A5" s="6" t="s">
        <v>4</v>
      </c>
      <c r="B5" s="7">
        <v>87890.83</v>
      </c>
      <c r="C5" s="7">
        <v>13730.52</v>
      </c>
      <c r="D5" s="14">
        <f t="shared" si="0"/>
        <v>101621.35</v>
      </c>
    </row>
    <row r="6" spans="1:6" ht="12" customHeight="1" x14ac:dyDescent="0.25">
      <c r="A6" s="6" t="s">
        <v>5</v>
      </c>
      <c r="B6" s="7">
        <v>87480.86</v>
      </c>
      <c r="C6" s="7">
        <v>13122.12</v>
      </c>
      <c r="D6" s="16">
        <f t="shared" si="0"/>
        <v>100602.98</v>
      </c>
      <c r="F6" s="18"/>
    </row>
    <row r="7" spans="1:6" ht="12" customHeight="1" x14ac:dyDescent="0.25">
      <c r="A7" s="4" t="s">
        <v>6</v>
      </c>
      <c r="B7" s="5">
        <f>SUM(B4:B6)</f>
        <v>423740.39</v>
      </c>
      <c r="C7" s="5">
        <f>SUM(C4:C6)</f>
        <v>93399.3</v>
      </c>
      <c r="D7" s="14">
        <f t="shared" si="0"/>
        <v>517139.69</v>
      </c>
    </row>
    <row r="8" spans="1:6" ht="12" customHeight="1" x14ac:dyDescent="0.25">
      <c r="A8" s="6" t="s">
        <v>7</v>
      </c>
      <c r="B8" s="7">
        <v>-3419.57</v>
      </c>
      <c r="C8" s="7">
        <v>7.43</v>
      </c>
      <c r="D8" s="14">
        <f t="shared" si="0"/>
        <v>-3412.1400000000003</v>
      </c>
    </row>
    <row r="9" spans="1:6" ht="12" customHeight="1" x14ac:dyDescent="0.25">
      <c r="A9" s="6" t="s">
        <v>8</v>
      </c>
      <c r="B9" s="7">
        <v>12918.97</v>
      </c>
      <c r="C9" s="7">
        <v>2018.24</v>
      </c>
      <c r="D9" s="14">
        <f t="shared" si="0"/>
        <v>14937.21</v>
      </c>
    </row>
    <row r="10" spans="1:6" ht="12" customHeight="1" x14ac:dyDescent="0.25">
      <c r="A10" s="8" t="s">
        <v>9</v>
      </c>
      <c r="B10" s="9">
        <f>SUM(B7:B8) - B9</f>
        <v>407401.85000000003</v>
      </c>
      <c r="C10" s="9">
        <f>SUM(C7:C8) - C9</f>
        <v>91388.489999999991</v>
      </c>
      <c r="D10" s="17">
        <f t="shared" si="0"/>
        <v>498790.34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29407.86</v>
      </c>
      <c r="C13" s="5">
        <v>0</v>
      </c>
      <c r="D13" s="15">
        <f t="shared" ref="D13:D20" si="1">SUM(B13:C13)</f>
        <v>29407.86</v>
      </c>
    </row>
    <row r="14" spans="1:6" ht="12" customHeight="1" x14ac:dyDescent="0.25">
      <c r="A14" s="6" t="s">
        <v>12</v>
      </c>
      <c r="B14" s="7">
        <v>-0.71</v>
      </c>
      <c r="C14" s="7">
        <v>0</v>
      </c>
      <c r="D14" s="14">
        <f t="shared" si="1"/>
        <v>-0.71</v>
      </c>
    </row>
    <row r="15" spans="1:6" ht="12" customHeight="1" x14ac:dyDescent="0.25">
      <c r="A15" s="6" t="s">
        <v>13</v>
      </c>
      <c r="B15" s="7">
        <v>4495.5600000000004</v>
      </c>
      <c r="C15" s="7">
        <v>0</v>
      </c>
      <c r="D15" s="14">
        <f t="shared" si="1"/>
        <v>4495.5600000000004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3893.52</v>
      </c>
      <c r="C17" s="7">
        <v>1226.4000000000001</v>
      </c>
      <c r="D17" s="14">
        <f t="shared" si="1"/>
        <v>5119.92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37796.229999999996</v>
      </c>
      <c r="C19" s="5">
        <f>SUM(C13:C18)</f>
        <v>1226.4000000000001</v>
      </c>
      <c r="D19" s="17">
        <f t="shared" si="1"/>
        <v>39022.629999999997</v>
      </c>
    </row>
    <row r="20" spans="1:4" ht="12" customHeight="1" x14ac:dyDescent="0.25">
      <c r="A20" s="1" t="s">
        <v>18</v>
      </c>
      <c r="B20" s="9">
        <f>B10-B19</f>
        <v>369605.62000000005</v>
      </c>
      <c r="C20" s="9">
        <f>C10-C19</f>
        <v>90162.09</v>
      </c>
      <c r="D20" s="17">
        <f t="shared" si="1"/>
        <v>459767.71000000008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6983.51</v>
      </c>
      <c r="C23" s="5">
        <v>1576.85</v>
      </c>
      <c r="D23" s="15">
        <f t="shared" ref="D23:D28" si="2">SUM(B23:C23)</f>
        <v>8560.36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6983.51</v>
      </c>
      <c r="C28" s="9">
        <f>SUM(C23:C27)</f>
        <v>1576.85</v>
      </c>
      <c r="D28" s="17">
        <f t="shared" si="2"/>
        <v>8560.36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362622.11000000004</v>
      </c>
      <c r="C30" s="9">
        <f>C20-C28</f>
        <v>88585.239999999991</v>
      </c>
      <c r="D30" s="17">
        <f>SUM(B30:C30)</f>
        <v>451207.35000000003</v>
      </c>
    </row>
    <row r="31" spans="1:4" ht="12" customHeight="1" x14ac:dyDescent="0.25">
      <c r="A31" s="6" t="s">
        <v>27</v>
      </c>
      <c r="B31" s="7">
        <v>57.98</v>
      </c>
      <c r="C31" s="7">
        <v>17.91</v>
      </c>
      <c r="D31" s="14">
        <f>SUM(B31:C31)</f>
        <v>75.89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362564.13000000006</v>
      </c>
      <c r="C33" s="9">
        <f>C30-SUM(C31:C32)</f>
        <v>88567.329999999987</v>
      </c>
      <c r="D33" s="17">
        <f>SUM(B33:C33)</f>
        <v>451131.46000000008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HEALTH SERVICES</oddHeader>
    <evenHeader>&amp;CAUDITOR'S OFFICE, MADISON COUNTY
STATEMENT OF SEMI-ANNUAL APPORTIONMENT OF TAXES
MADE AT THE SECOND HALF REAL ESTATE SETTLEMENT TAX YEAR 2025, WITH THE COUNTY TREASURER FOR HEALTH SERVICES</evenHeader>
    <firstHeader>&amp;CAUDITOR'S OFFICE, MADISON COUNTY
STATEMENT OF SEMI-ANNUAL APPORTIONMENT OF TAXES
MADE AT THE SECOND HALF REAL ESTATE SETTLEMENT TAX YEAR 2025, WITH THE COUNTY TREASURER FOR HEALTH SERVICES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J99"/>
  <sheetViews>
    <sheetView workbookViewId="0">
      <selection activeCell="I6" sqref="I6"/>
    </sheetView>
  </sheetViews>
  <sheetFormatPr defaultRowHeight="12.6" customHeight="1" x14ac:dyDescent="0.25"/>
  <cols>
    <col min="1" max="1" width="23" customWidth="1"/>
    <col min="2" max="6" width="11" style="2" customWidth="1"/>
    <col min="7" max="7" width="11" customWidth="1"/>
    <col min="9" max="9" width="10.85546875" bestFit="1" customWidth="1"/>
  </cols>
  <sheetData>
    <row r="2" spans="1:9" ht="48.75" customHeight="1" x14ac:dyDescent="0.25">
      <c r="A2" s="1" t="s">
        <v>0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1" t="s">
        <v>1</v>
      </c>
    </row>
    <row r="3" spans="1:9" ht="12" customHeight="1" x14ac:dyDescent="0.25">
      <c r="A3" s="1" t="s">
        <v>2</v>
      </c>
    </row>
    <row r="4" spans="1:9" ht="12" customHeight="1" x14ac:dyDescent="0.25">
      <c r="A4" s="4" t="s">
        <v>3</v>
      </c>
      <c r="B4" s="5">
        <v>9282.2999999999993</v>
      </c>
      <c r="C4" s="5">
        <v>37130.39</v>
      </c>
      <c r="D4" s="5">
        <v>181448.55</v>
      </c>
      <c r="E4" s="5">
        <v>367452.62</v>
      </c>
      <c r="F4" s="5">
        <v>310705.96000000002</v>
      </c>
      <c r="G4" s="15">
        <f t="shared" ref="G4:G10" si="0">SUM(B4:F4)</f>
        <v>906019.82000000007</v>
      </c>
    </row>
    <row r="5" spans="1:9" ht="12" customHeight="1" x14ac:dyDescent="0.25">
      <c r="A5" s="6" t="s">
        <v>4</v>
      </c>
      <c r="B5" s="7">
        <v>3731.24</v>
      </c>
      <c r="C5" s="7">
        <v>14924.39</v>
      </c>
      <c r="D5" s="7">
        <v>73838.67</v>
      </c>
      <c r="E5" s="7">
        <v>118611.34</v>
      </c>
      <c r="F5" s="7">
        <v>91241.33</v>
      </c>
      <c r="G5" s="14">
        <f t="shared" si="0"/>
        <v>302346.96999999997</v>
      </c>
    </row>
    <row r="6" spans="1:9" ht="12" customHeight="1" x14ac:dyDescent="0.25">
      <c r="A6" s="6" t="s">
        <v>5</v>
      </c>
      <c r="B6" s="7">
        <v>8748.1200000000008</v>
      </c>
      <c r="C6" s="7">
        <v>34992.39</v>
      </c>
      <c r="D6" s="7">
        <v>104977.11</v>
      </c>
      <c r="E6" s="7">
        <v>113725.1</v>
      </c>
      <c r="F6" s="7">
        <v>87480.86</v>
      </c>
      <c r="G6" s="16">
        <f t="shared" si="0"/>
        <v>349923.57999999996</v>
      </c>
      <c r="I6" s="18"/>
    </row>
    <row r="7" spans="1:9" ht="12" customHeight="1" x14ac:dyDescent="0.25">
      <c r="A7" s="4" t="s">
        <v>6</v>
      </c>
      <c r="B7" s="5">
        <f>SUM(B4:B6)</f>
        <v>21761.66</v>
      </c>
      <c r="C7" s="5">
        <f>SUM(C4:C6)</f>
        <v>87047.17</v>
      </c>
      <c r="D7" s="5">
        <f>SUM(D4:D6)</f>
        <v>360264.32999999996</v>
      </c>
      <c r="E7" s="5">
        <f>SUM(E4:E6)</f>
        <v>599789.05999999994</v>
      </c>
      <c r="F7" s="5">
        <f>SUM(F4:F6)</f>
        <v>489428.15</v>
      </c>
      <c r="G7" s="14">
        <f t="shared" si="0"/>
        <v>1558290.37</v>
      </c>
    </row>
    <row r="8" spans="1:9" ht="12" customHeight="1" x14ac:dyDescent="0.25">
      <c r="A8" s="6" t="s">
        <v>7</v>
      </c>
      <c r="B8" s="7">
        <v>-559.49</v>
      </c>
      <c r="C8" s="7">
        <v>-2237.9299999999998</v>
      </c>
      <c r="D8" s="7">
        <v>-5718.17</v>
      </c>
      <c r="E8" s="7">
        <v>-3846.61</v>
      </c>
      <c r="F8" s="7">
        <v>-2589.64</v>
      </c>
      <c r="G8" s="14">
        <f t="shared" si="0"/>
        <v>-14951.84</v>
      </c>
    </row>
    <row r="9" spans="1:9" ht="12" customHeight="1" x14ac:dyDescent="0.25">
      <c r="A9" s="6" t="s">
        <v>8</v>
      </c>
      <c r="B9" s="7">
        <v>548.44000000000005</v>
      </c>
      <c r="C9" s="7">
        <v>2193.73</v>
      </c>
      <c r="D9" s="7">
        <v>10853.69</v>
      </c>
      <c r="E9" s="7">
        <v>17434.87</v>
      </c>
      <c r="F9" s="7">
        <v>13411.48</v>
      </c>
      <c r="G9" s="14">
        <f t="shared" si="0"/>
        <v>44442.21</v>
      </c>
    </row>
    <row r="10" spans="1:9" ht="12" customHeight="1" x14ac:dyDescent="0.25">
      <c r="A10" s="8" t="s">
        <v>9</v>
      </c>
      <c r="B10" s="9">
        <f>SUM(B7:B8) - B9</f>
        <v>20653.73</v>
      </c>
      <c r="C10" s="9">
        <f>SUM(C7:C8) - C9</f>
        <v>82615.510000000009</v>
      </c>
      <c r="D10" s="9">
        <f>SUM(D7:D8) - D9</f>
        <v>343692.47</v>
      </c>
      <c r="E10" s="9">
        <f>SUM(E7:E8) - E9</f>
        <v>578507.57999999996</v>
      </c>
      <c r="F10" s="9">
        <f>SUM(F7:F8) - F9</f>
        <v>473427.03</v>
      </c>
      <c r="G10" s="17">
        <f t="shared" si="0"/>
        <v>1498896.3199999998</v>
      </c>
    </row>
    <row r="11" spans="1:9" ht="6" customHeight="1" x14ac:dyDescent="0.25"/>
    <row r="12" spans="1:9" ht="12" customHeight="1" x14ac:dyDescent="0.25">
      <c r="A12" s="10" t="s">
        <v>10</v>
      </c>
    </row>
    <row r="13" spans="1:9" ht="12" customHeight="1" x14ac:dyDescent="0.25">
      <c r="A13" s="4" t="s">
        <v>11</v>
      </c>
      <c r="B13" s="5">
        <v>1096.5</v>
      </c>
      <c r="C13" s="5">
        <v>4394</v>
      </c>
      <c r="D13" s="5">
        <v>21484.959999999999</v>
      </c>
      <c r="E13" s="5">
        <v>43514.53</v>
      </c>
      <c r="F13" s="5">
        <v>36790.57</v>
      </c>
      <c r="G13" s="15">
        <f t="shared" ref="G13:G20" si="1">SUM(B13:F13)</f>
        <v>107280.56</v>
      </c>
    </row>
    <row r="14" spans="1:9" ht="12" customHeight="1" x14ac:dyDescent="0.25">
      <c r="A14" s="6" t="s">
        <v>12</v>
      </c>
      <c r="B14" s="7">
        <v>-0.03</v>
      </c>
      <c r="C14" s="7">
        <v>-0.11</v>
      </c>
      <c r="D14" s="7">
        <v>-0.52</v>
      </c>
      <c r="E14" s="7">
        <v>-1.06</v>
      </c>
      <c r="F14" s="7">
        <v>-0.89</v>
      </c>
      <c r="G14" s="14">
        <f t="shared" si="1"/>
        <v>-2.6100000000000003</v>
      </c>
    </row>
    <row r="15" spans="1:9" ht="12" customHeight="1" x14ac:dyDescent="0.25">
      <c r="A15" s="6" t="s">
        <v>13</v>
      </c>
      <c r="B15" s="7">
        <v>168.2</v>
      </c>
      <c r="C15" s="7">
        <v>672.66</v>
      </c>
      <c r="D15" s="7">
        <v>3284.05</v>
      </c>
      <c r="E15" s="7">
        <v>6651.75</v>
      </c>
      <c r="F15" s="7">
        <v>5623.14</v>
      </c>
      <c r="G15" s="14">
        <f t="shared" si="1"/>
        <v>16399.8</v>
      </c>
    </row>
    <row r="16" spans="1:9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4">
        <f t="shared" si="1"/>
        <v>0</v>
      </c>
    </row>
    <row r="17" spans="1:7" ht="12" customHeight="1" x14ac:dyDescent="0.25">
      <c r="A17" s="6" t="s">
        <v>15</v>
      </c>
      <c r="B17" s="7">
        <v>137.72999999999999</v>
      </c>
      <c r="C17" s="7">
        <v>591.11</v>
      </c>
      <c r="D17" s="7">
        <v>2846.77</v>
      </c>
      <c r="E17" s="7">
        <v>5779.09</v>
      </c>
      <c r="F17" s="7">
        <v>4869.57</v>
      </c>
      <c r="G17" s="14">
        <f t="shared" si="1"/>
        <v>14224.27</v>
      </c>
    </row>
    <row r="18" spans="1:7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16">
        <f t="shared" si="1"/>
        <v>0</v>
      </c>
    </row>
    <row r="19" spans="1:7" ht="12" customHeight="1" x14ac:dyDescent="0.25">
      <c r="A19" s="4" t="s">
        <v>17</v>
      </c>
      <c r="B19" s="5">
        <f>SUM(B13:B18)</f>
        <v>1402.4</v>
      </c>
      <c r="C19" s="5">
        <f>SUM(C13:C18)</f>
        <v>5657.66</v>
      </c>
      <c r="D19" s="5">
        <f>SUM(D13:D18)</f>
        <v>27615.26</v>
      </c>
      <c r="E19" s="5">
        <f>SUM(E13:E18)</f>
        <v>55944.31</v>
      </c>
      <c r="F19" s="5">
        <f>SUM(F13:F18)</f>
        <v>47282.39</v>
      </c>
      <c r="G19" s="17">
        <f t="shared" si="1"/>
        <v>137902.02000000002</v>
      </c>
    </row>
    <row r="20" spans="1:7" ht="12" customHeight="1" x14ac:dyDescent="0.25">
      <c r="A20" s="1" t="s">
        <v>18</v>
      </c>
      <c r="B20" s="9">
        <f>B10-B19</f>
        <v>19251.329999999998</v>
      </c>
      <c r="C20" s="9">
        <f>C10-C19</f>
        <v>76957.850000000006</v>
      </c>
      <c r="D20" s="9">
        <f>D10-D19</f>
        <v>316077.20999999996</v>
      </c>
      <c r="E20" s="9">
        <f>E10-E19</f>
        <v>522563.26999999996</v>
      </c>
      <c r="F20" s="9">
        <f>F10-F19</f>
        <v>426144.64</v>
      </c>
      <c r="G20" s="17">
        <f t="shared" si="1"/>
        <v>1360994.2999999998</v>
      </c>
    </row>
    <row r="21" spans="1:7" ht="6" customHeight="1" x14ac:dyDescent="0.25"/>
    <row r="22" spans="1:7" ht="12" customHeight="1" x14ac:dyDescent="0.25">
      <c r="A22" s="10" t="s">
        <v>19</v>
      </c>
    </row>
    <row r="23" spans="1:7" ht="12" customHeight="1" x14ac:dyDescent="0.25">
      <c r="A23" s="4" t="s">
        <v>20</v>
      </c>
      <c r="B23" s="5">
        <v>347.09</v>
      </c>
      <c r="C23" s="5">
        <v>1388.62</v>
      </c>
      <c r="D23" s="5">
        <v>5841.65</v>
      </c>
      <c r="E23" s="5">
        <v>9933.36</v>
      </c>
      <c r="F23" s="5">
        <v>8138.09</v>
      </c>
      <c r="G23" s="15">
        <f t="shared" ref="G23:G28" si="2">SUM(B23:F23)</f>
        <v>25648.81</v>
      </c>
    </row>
    <row r="24" spans="1:7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 t="shared" si="2"/>
        <v>0</v>
      </c>
    </row>
    <row r="25" spans="1:7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 t="shared" si="2"/>
        <v>0</v>
      </c>
    </row>
    <row r="26" spans="1:7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4">
        <f t="shared" si="2"/>
        <v>0</v>
      </c>
    </row>
    <row r="27" spans="1:7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4">
        <f t="shared" si="2"/>
        <v>0</v>
      </c>
    </row>
    <row r="28" spans="1:7" ht="12" customHeight="1" x14ac:dyDescent="0.25">
      <c r="A28" s="8" t="s">
        <v>25</v>
      </c>
      <c r="B28" s="9">
        <f>SUM(B23:B27)</f>
        <v>347.09</v>
      </c>
      <c r="C28" s="9">
        <f>SUM(C23:C27)</f>
        <v>1388.62</v>
      </c>
      <c r="D28" s="9">
        <f>SUM(D23:D27)</f>
        <v>5841.65</v>
      </c>
      <c r="E28" s="9">
        <f>SUM(E23:E27)</f>
        <v>9933.36</v>
      </c>
      <c r="F28" s="9">
        <f>SUM(F23:F27)</f>
        <v>8138.09</v>
      </c>
      <c r="G28" s="17">
        <f t="shared" si="2"/>
        <v>25648.81</v>
      </c>
    </row>
    <row r="29" spans="1:7" ht="6" customHeight="1" x14ac:dyDescent="0.25"/>
    <row r="30" spans="1:7" ht="12" customHeight="1" x14ac:dyDescent="0.25">
      <c r="A30" s="8" t="s">
        <v>26</v>
      </c>
      <c r="B30" s="9">
        <f>B20-B28</f>
        <v>18904.239999999998</v>
      </c>
      <c r="C30" s="9">
        <f>C20-C28</f>
        <v>75569.23000000001</v>
      </c>
      <c r="D30" s="9">
        <f>D20-D28</f>
        <v>310235.55999999994</v>
      </c>
      <c r="E30" s="9">
        <f>E20-E28</f>
        <v>512629.91</v>
      </c>
      <c r="F30" s="9">
        <f>F20-F28</f>
        <v>418006.55</v>
      </c>
      <c r="G30" s="17">
        <f>SUM(B30:F30)</f>
        <v>1335345.49</v>
      </c>
    </row>
    <row r="31" spans="1:7" ht="12" customHeight="1" x14ac:dyDescent="0.25">
      <c r="A31" s="6" t="s">
        <v>27</v>
      </c>
      <c r="B31" s="7">
        <v>2.12</v>
      </c>
      <c r="C31" s="7">
        <v>8.6999999999999993</v>
      </c>
      <c r="D31" s="7">
        <v>42.37</v>
      </c>
      <c r="E31" s="7">
        <v>85.88</v>
      </c>
      <c r="F31" s="7">
        <v>72.53</v>
      </c>
      <c r="G31" s="14">
        <f>SUM(B31:F31)</f>
        <v>211.6</v>
      </c>
    </row>
    <row r="32" spans="1:7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14">
        <f>SUM(B32:F32)</f>
        <v>0</v>
      </c>
    </row>
    <row r="33" spans="1:10" ht="12" customHeight="1" x14ac:dyDescent="0.25">
      <c r="A33" s="1" t="s">
        <v>29</v>
      </c>
      <c r="B33" s="9">
        <f>B30-SUM(B31:B32)</f>
        <v>18902.12</v>
      </c>
      <c r="C33" s="9">
        <f>C30-SUM(C31:C32)</f>
        <v>75560.530000000013</v>
      </c>
      <c r="D33" s="9">
        <f>D30-SUM(D31:D32)</f>
        <v>310193.18999999994</v>
      </c>
      <c r="E33" s="9">
        <f>E30-SUM(E31:E32)</f>
        <v>512544.02999999997</v>
      </c>
      <c r="F33" s="9">
        <f>F30-SUM(F31:F32)</f>
        <v>417934.01999999996</v>
      </c>
      <c r="G33" s="17">
        <f>SUM(B33:F33)</f>
        <v>1335133.8899999999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15">
        <f>SUM(B36:F36)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MAD CO BD OF DEVELOPMENTAL DISABILI</oddHeader>
    <evenHeader>&amp;CAUDITOR'S OFFICE, MADISON COUNTY
STATEMENT OF SEMI-ANNUAL APPORTIONMENT OF TAXES
MADE AT THE SECOND HALF REAL ESTATE SETTLEMENT TAX YEAR 2025, WITH THE COUNTY TREASURER FOR MAD CO BD OF DEVELOPMENTAL DISABILI</evenHeader>
    <firstHeader>&amp;CAUDITOR'S OFFICE, MADISON COUNTY
STATEMENT OF SEMI-ANNUAL APPORTIONMENT OF TAXES
MADE AT THE SECOND HALF REAL ESTATE SETTLEMENT TAX YEAR 2025, WITH THE COUNTY TREASURER FOR MAD CO BD OF DEVELOPMENTAL DISABILI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J99"/>
  <sheetViews>
    <sheetView workbookViewId="0">
      <selection activeCell="E3" sqref="E3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10.85546875" bestFit="1" customWidth="1"/>
  </cols>
  <sheetData>
    <row r="2" spans="1:5" ht="30" customHeight="1" x14ac:dyDescent="0.25">
      <c r="A2" s="1" t="s">
        <v>0</v>
      </c>
      <c r="B2" s="3" t="s">
        <v>47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1930424.6</v>
      </c>
      <c r="C4" s="15">
        <f t="shared" ref="C4:C10" si="0">SUM(B4)</f>
        <v>1930424.6</v>
      </c>
    </row>
    <row r="5" spans="1:5" ht="12" customHeight="1" x14ac:dyDescent="0.25">
      <c r="A5" s="6" t="s">
        <v>4</v>
      </c>
      <c r="B5" s="7">
        <v>309742.93</v>
      </c>
      <c r="C5" s="14">
        <f t="shared" si="0"/>
        <v>309742.93</v>
      </c>
    </row>
    <row r="6" spans="1:5" ht="12" customHeight="1" x14ac:dyDescent="0.25">
      <c r="A6" s="6" t="s">
        <v>5</v>
      </c>
      <c r="B6" s="7">
        <v>262442.57</v>
      </c>
      <c r="C6" s="16">
        <f t="shared" si="0"/>
        <v>262442.57</v>
      </c>
      <c r="E6" s="18"/>
    </row>
    <row r="7" spans="1:5" ht="12" customHeight="1" x14ac:dyDescent="0.25">
      <c r="A7" s="4" t="s">
        <v>6</v>
      </c>
      <c r="B7" s="5">
        <f>SUM(B4:B6)</f>
        <v>2502610.1</v>
      </c>
      <c r="C7" s="14">
        <f t="shared" si="0"/>
        <v>2502610.1</v>
      </c>
    </row>
    <row r="8" spans="1:5" ht="12" customHeight="1" x14ac:dyDescent="0.25">
      <c r="A8" s="6" t="s">
        <v>7</v>
      </c>
      <c r="B8" s="7">
        <v>5482.22</v>
      </c>
      <c r="C8" s="14">
        <f t="shared" si="0"/>
        <v>5482.22</v>
      </c>
    </row>
    <row r="9" spans="1:5" ht="12" customHeight="1" x14ac:dyDescent="0.25">
      <c r="A9" s="6" t="s">
        <v>8</v>
      </c>
      <c r="B9" s="7">
        <v>45529.440000000002</v>
      </c>
      <c r="C9" s="14">
        <f t="shared" si="0"/>
        <v>45529.440000000002</v>
      </c>
    </row>
    <row r="10" spans="1:5" ht="12" customHeight="1" x14ac:dyDescent="0.25">
      <c r="A10" s="8" t="s">
        <v>9</v>
      </c>
      <c r="B10" s="9">
        <f>SUM(B7:B8) - B9</f>
        <v>2462562.8800000004</v>
      </c>
      <c r="C10" s="17">
        <f t="shared" si="0"/>
        <v>2462562.8800000004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228623.91</v>
      </c>
      <c r="C13" s="15">
        <f t="shared" ref="C13:C20" si="1">SUM(B13)</f>
        <v>228623.91</v>
      </c>
    </row>
    <row r="14" spans="1:5" ht="12" customHeight="1" x14ac:dyDescent="0.25">
      <c r="A14" s="6" t="s">
        <v>12</v>
      </c>
      <c r="B14" s="7">
        <v>-5.56</v>
      </c>
      <c r="C14" s="14">
        <f t="shared" si="1"/>
        <v>-5.56</v>
      </c>
    </row>
    <row r="15" spans="1:5" ht="12" customHeight="1" x14ac:dyDescent="0.25">
      <c r="A15" s="6" t="s">
        <v>13</v>
      </c>
      <c r="B15" s="7">
        <v>34940.28</v>
      </c>
      <c r="C15" s="14">
        <f t="shared" si="1"/>
        <v>34940.28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30266.39</v>
      </c>
      <c r="C17" s="14">
        <f t="shared" si="1"/>
        <v>30266.39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293825.02</v>
      </c>
      <c r="C19" s="17">
        <f t="shared" si="1"/>
        <v>293825.02</v>
      </c>
    </row>
    <row r="20" spans="1:3" ht="12" customHeight="1" x14ac:dyDescent="0.25">
      <c r="A20" s="1" t="s">
        <v>18</v>
      </c>
      <c r="B20" s="9">
        <f>B10-B19</f>
        <v>2168737.8600000003</v>
      </c>
      <c r="C20" s="17">
        <f t="shared" si="1"/>
        <v>2168737.8600000003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42637.95</v>
      </c>
      <c r="C23" s="15">
        <f t="shared" ref="C23:C28" si="2">SUM(B23)</f>
        <v>42637.95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42637.95</v>
      </c>
      <c r="C28" s="17">
        <f t="shared" si="2"/>
        <v>42637.95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2126099.91</v>
      </c>
      <c r="C30" s="17">
        <f>SUM(B30)</f>
        <v>2126099.91</v>
      </c>
    </row>
    <row r="31" spans="1:3" ht="12" customHeight="1" x14ac:dyDescent="0.25">
      <c r="A31" s="6" t="s">
        <v>27</v>
      </c>
      <c r="B31" s="7">
        <v>450.97</v>
      </c>
      <c r="C31" s="14">
        <f>SUM(B31)</f>
        <v>450.97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2125648.94</v>
      </c>
      <c r="C33" s="17">
        <f>SUM(B33)</f>
        <v>2125648.94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MADISON COUNTY</oddHeader>
    <evenHeader>&amp;CAUDITOR'S OFFICE, MADISON COUNTY
STATEMENT OF SEMI-ANNUAL APPORTIONMENT OF TAXES
MADE AT THE SECOND HALF REAL ESTATE SETTLEMENT TAX YEAR 2025, WITH THE COUNTY TREASURER FOR MADISON COUNTY</evenHeader>
    <firstHeader>&amp;CAUDITOR'S OFFICE, MADISON COUNTY
STATEMENT OF SEMI-ANNUAL APPORTIONMENT OF TAXES
MADE AT THE SECOND HALF REAL ESTATE SETTLEMENT TAX YEAR 2025, WITH THE COUNTY TREASURER FOR MADISON COUNTY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J99"/>
  <sheetViews>
    <sheetView workbookViewId="0">
      <selection activeCell="B7" sqref="B7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9.85546875" bestFit="1" customWidth="1"/>
  </cols>
  <sheetData>
    <row r="2" spans="1:5" ht="30" customHeight="1" x14ac:dyDescent="0.25">
      <c r="A2" s="1" t="s">
        <v>0</v>
      </c>
      <c r="B2" s="3" t="s">
        <v>48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140741.64000000001</v>
      </c>
      <c r="C4" s="15">
        <f t="shared" ref="C4:C10" si="0">SUM(B4)</f>
        <v>140741.64000000001</v>
      </c>
    </row>
    <row r="5" spans="1:5" ht="12" customHeight="1" x14ac:dyDescent="0.25">
      <c r="A5" s="6" t="s">
        <v>4</v>
      </c>
      <c r="B5" s="7">
        <v>45620.77</v>
      </c>
      <c r="C5" s="14">
        <f t="shared" si="0"/>
        <v>45620.77</v>
      </c>
    </row>
    <row r="6" spans="1:5" ht="12" customHeight="1" x14ac:dyDescent="0.25">
      <c r="A6" s="6" t="s">
        <v>5</v>
      </c>
      <c r="B6" s="7">
        <v>43740.37</v>
      </c>
      <c r="C6" s="16">
        <f t="shared" si="0"/>
        <v>43740.37</v>
      </c>
      <c r="E6" s="18"/>
    </row>
    <row r="7" spans="1:5" ht="12" customHeight="1" x14ac:dyDescent="0.25">
      <c r="A7" s="4" t="s">
        <v>6</v>
      </c>
      <c r="B7" s="5">
        <f>SUM(B4:B6)</f>
        <v>230102.78</v>
      </c>
      <c r="C7" s="14">
        <f t="shared" si="0"/>
        <v>230102.78</v>
      </c>
    </row>
    <row r="8" spans="1:5" ht="12" customHeight="1" x14ac:dyDescent="0.25">
      <c r="A8" s="6" t="s">
        <v>7</v>
      </c>
      <c r="B8" s="7">
        <v>-1487.35</v>
      </c>
      <c r="C8" s="14">
        <f t="shared" si="0"/>
        <v>-1487.35</v>
      </c>
    </row>
    <row r="9" spans="1:5" ht="12" customHeight="1" x14ac:dyDescent="0.25">
      <c r="A9" s="6" t="s">
        <v>8</v>
      </c>
      <c r="B9" s="7">
        <v>6705.79</v>
      </c>
      <c r="C9" s="14">
        <f t="shared" si="0"/>
        <v>6705.79</v>
      </c>
    </row>
    <row r="10" spans="1:5" ht="12" customHeight="1" x14ac:dyDescent="0.25">
      <c r="A10" s="8" t="s">
        <v>9</v>
      </c>
      <c r="B10" s="9">
        <f>SUM(B7:B8) - B9</f>
        <v>221909.63999999998</v>
      </c>
      <c r="C10" s="17">
        <f t="shared" si="0"/>
        <v>221909.63999999998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16663.740000000002</v>
      </c>
      <c r="C13" s="15">
        <f t="shared" ref="C13:C20" si="1">SUM(B13)</f>
        <v>16663.740000000002</v>
      </c>
    </row>
    <row r="14" spans="1:5" ht="12" customHeight="1" x14ac:dyDescent="0.25">
      <c r="A14" s="6" t="s">
        <v>12</v>
      </c>
      <c r="B14" s="7">
        <v>-0.41</v>
      </c>
      <c r="C14" s="14">
        <f t="shared" si="1"/>
        <v>-0.41</v>
      </c>
    </row>
    <row r="15" spans="1:5" ht="12" customHeight="1" x14ac:dyDescent="0.25">
      <c r="A15" s="6" t="s">
        <v>13</v>
      </c>
      <c r="B15" s="7">
        <v>2547.61</v>
      </c>
      <c r="C15" s="14">
        <f t="shared" si="1"/>
        <v>2547.61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2207.5500000000002</v>
      </c>
      <c r="C17" s="14">
        <f t="shared" si="1"/>
        <v>2207.5500000000002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21418.49</v>
      </c>
      <c r="C19" s="17">
        <f t="shared" si="1"/>
        <v>21418.49</v>
      </c>
    </row>
    <row r="20" spans="1:3" ht="12" customHeight="1" x14ac:dyDescent="0.25">
      <c r="A20" s="1" t="s">
        <v>18</v>
      </c>
      <c r="B20" s="9">
        <f>B10-B19</f>
        <v>200491.15</v>
      </c>
      <c r="C20" s="17">
        <f t="shared" si="1"/>
        <v>200491.15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3810.17</v>
      </c>
      <c r="C23" s="15">
        <f t="shared" ref="C23:C28" si="2">SUM(B23)</f>
        <v>3810.17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3810.17</v>
      </c>
      <c r="C28" s="17">
        <f t="shared" si="2"/>
        <v>3810.17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196680.97999999998</v>
      </c>
      <c r="C30" s="17">
        <f>SUM(B30)</f>
        <v>196680.97999999998</v>
      </c>
    </row>
    <row r="31" spans="1:3" ht="12" customHeight="1" x14ac:dyDescent="0.25">
      <c r="A31" s="6" t="s">
        <v>27</v>
      </c>
      <c r="B31" s="7">
        <v>32.83</v>
      </c>
      <c r="C31" s="14">
        <f>SUM(B31)</f>
        <v>32.83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196648.15</v>
      </c>
      <c r="C33" s="17">
        <f>SUM(B33)</f>
        <v>196648.15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MENTAL HEALTH &amp;&amp; RECOVERY SERVICES</oddHeader>
    <evenHeader>&amp;CAUDITOR'S OFFICE, MADISON COUNTY
STATEMENT OF SEMI-ANNUAL APPORTIONMENT OF TAXES
MADE AT THE SECOND HALF REAL ESTATE SETTLEMENT TAX YEAR 2025, WITH THE COUNTY TREASURER FOR MENTAL HEALTH &amp;&amp; RECOVERY SERVICES</evenHeader>
    <firstHeader>&amp;CAUDITOR'S OFFICE, MADISON COUNTY
STATEMENT OF SEMI-ANNUAL APPORTIONMENT OF TAXES
MADE AT THE SECOND HALF REAL ESTATE SETTLEMENT TAX YEAR 2025, WITH THE COUNTY TREASURER FOR MENTAL HEALTH &amp;&amp; RECOVERY SERVICES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J99"/>
  <sheetViews>
    <sheetView workbookViewId="0">
      <selection activeCell="E6" sqref="E6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9.85546875" bestFit="1" customWidth="1"/>
  </cols>
  <sheetData>
    <row r="2" spans="1:5" ht="30" customHeight="1" x14ac:dyDescent="0.25">
      <c r="A2" s="1" t="s">
        <v>0</v>
      </c>
      <c r="B2" s="3" t="s">
        <v>49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248381.75</v>
      </c>
      <c r="C4" s="15">
        <f t="shared" ref="C4:C10" si="0">SUM(B4)</f>
        <v>248381.75</v>
      </c>
    </row>
    <row r="5" spans="1:5" ht="12" customHeight="1" x14ac:dyDescent="0.25">
      <c r="A5" s="6" t="s">
        <v>4</v>
      </c>
      <c r="B5" s="7">
        <v>72991.570000000007</v>
      </c>
      <c r="C5" s="14">
        <f t="shared" si="0"/>
        <v>72991.570000000007</v>
      </c>
    </row>
    <row r="6" spans="1:5" ht="12" customHeight="1" x14ac:dyDescent="0.25">
      <c r="A6" s="6" t="s">
        <v>5</v>
      </c>
      <c r="B6" s="7">
        <v>69984.59</v>
      </c>
      <c r="C6" s="16">
        <f t="shared" si="0"/>
        <v>69984.59</v>
      </c>
      <c r="E6" s="18"/>
    </row>
    <row r="7" spans="1:5" ht="12" customHeight="1" x14ac:dyDescent="0.25">
      <c r="A7" s="4" t="s">
        <v>6</v>
      </c>
      <c r="B7" s="5">
        <f>SUM(B4:B6)</f>
        <v>391357.91000000003</v>
      </c>
      <c r="C7" s="14">
        <f t="shared" si="0"/>
        <v>391357.91000000003</v>
      </c>
    </row>
    <row r="8" spans="1:5" ht="12" customHeight="1" x14ac:dyDescent="0.25">
      <c r="A8" s="6" t="s">
        <v>7</v>
      </c>
      <c r="B8" s="7">
        <v>-2073.56</v>
      </c>
      <c r="C8" s="14">
        <f t="shared" si="0"/>
        <v>-2073.56</v>
      </c>
    </row>
    <row r="9" spans="1:5" ht="12" customHeight="1" x14ac:dyDescent="0.25">
      <c r="A9" s="6" t="s">
        <v>8</v>
      </c>
      <c r="B9" s="7">
        <v>10729.16</v>
      </c>
      <c r="C9" s="14">
        <f t="shared" si="0"/>
        <v>10729.16</v>
      </c>
    </row>
    <row r="10" spans="1:5" ht="12" customHeight="1" x14ac:dyDescent="0.25">
      <c r="A10" s="8" t="s">
        <v>9</v>
      </c>
      <c r="B10" s="9">
        <f>SUM(B7:B8) - B9</f>
        <v>378555.19000000006</v>
      </c>
      <c r="C10" s="17">
        <f t="shared" si="0"/>
        <v>378555.19000000006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29415.439999999999</v>
      </c>
      <c r="C13" s="15">
        <f t="shared" ref="C13:C20" si="1">SUM(B13)</f>
        <v>29415.439999999999</v>
      </c>
    </row>
    <row r="14" spans="1:5" ht="12" customHeight="1" x14ac:dyDescent="0.25">
      <c r="A14" s="6" t="s">
        <v>12</v>
      </c>
      <c r="B14" s="7">
        <v>-0.71</v>
      </c>
      <c r="C14" s="14">
        <f t="shared" si="1"/>
        <v>-0.71</v>
      </c>
    </row>
    <row r="15" spans="1:5" ht="12" customHeight="1" x14ac:dyDescent="0.25">
      <c r="A15" s="6" t="s">
        <v>13</v>
      </c>
      <c r="B15" s="7">
        <v>4496.33</v>
      </c>
      <c r="C15" s="14">
        <f t="shared" si="1"/>
        <v>4496.33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3891.4</v>
      </c>
      <c r="C17" s="14">
        <f t="shared" si="1"/>
        <v>3891.4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37802.46</v>
      </c>
      <c r="C19" s="17">
        <f t="shared" si="1"/>
        <v>37802.46</v>
      </c>
    </row>
    <row r="20" spans="1:3" ht="12" customHeight="1" x14ac:dyDescent="0.25">
      <c r="A20" s="1" t="s">
        <v>18</v>
      </c>
      <c r="B20" s="9">
        <f>B10-B19</f>
        <v>340752.73000000004</v>
      </c>
      <c r="C20" s="17">
        <f t="shared" si="1"/>
        <v>340752.73000000004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6507.27</v>
      </c>
      <c r="C23" s="15">
        <f t="shared" ref="C23:C28" si="2">SUM(B23)</f>
        <v>6507.27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6507.27</v>
      </c>
      <c r="C28" s="17">
        <f t="shared" si="2"/>
        <v>6507.27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334245.46000000002</v>
      </c>
      <c r="C30" s="17">
        <f>SUM(B30)</f>
        <v>334245.46000000002</v>
      </c>
    </row>
    <row r="31" spans="1:3" ht="12" customHeight="1" x14ac:dyDescent="0.25">
      <c r="A31" s="6" t="s">
        <v>27</v>
      </c>
      <c r="B31" s="7">
        <v>57.99</v>
      </c>
      <c r="C31" s="14">
        <f>SUM(B31)</f>
        <v>57.99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334187.47000000003</v>
      </c>
      <c r="C33" s="17">
        <f>SUM(B33)</f>
        <v>334187.47000000003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SENIOR CITIZENS</oddHeader>
    <evenHeader>&amp;CAUDITOR'S OFFICE, MADISON COUNTY
STATEMENT OF SEMI-ANNUAL APPORTIONMENT OF TAXES
MADE AT THE SECOND HALF REAL ESTATE SETTLEMENT TAX YEAR 2025, WITH THE COUNTY TREASURER FOR SENIOR CITIZENS</evenHeader>
    <firstHeader>&amp;CAUDITOR'S OFFICE, MADISON COUNTY
STATEMENT OF SEMI-ANNUAL APPORTIONMENT OF TAXES
MADE AT THE SECOND HALF REAL ESTATE SETTLEMENT TAX YEAR 2025, WITH THE COUNTY TREASURER FOR SENIOR CITIZENS</first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J99"/>
  <sheetViews>
    <sheetView workbookViewId="0">
      <selection activeCell="E6" sqref="E6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9.85546875" bestFit="1" customWidth="1"/>
  </cols>
  <sheetData>
    <row r="2" spans="1:5" ht="30" customHeight="1" x14ac:dyDescent="0.25">
      <c r="A2" s="1" t="s">
        <v>0</v>
      </c>
      <c r="B2" s="3" t="s">
        <v>50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321750.34999999998</v>
      </c>
      <c r="C4" s="15">
        <f t="shared" ref="C4:C10" si="0">SUM(B4)</f>
        <v>321750.34999999998</v>
      </c>
    </row>
    <row r="5" spans="1:5" ht="12" customHeight="1" x14ac:dyDescent="0.25">
      <c r="A5" s="6" t="s">
        <v>4</v>
      </c>
      <c r="B5" s="7">
        <v>51624.57</v>
      </c>
      <c r="C5" s="14">
        <f t="shared" si="0"/>
        <v>51624.57</v>
      </c>
    </row>
    <row r="6" spans="1:5" ht="12" customHeight="1" x14ac:dyDescent="0.25">
      <c r="A6" s="6" t="s">
        <v>5</v>
      </c>
      <c r="B6" s="7">
        <v>43740.37</v>
      </c>
      <c r="C6" s="16">
        <f t="shared" si="0"/>
        <v>43740.37</v>
      </c>
      <c r="E6" s="18"/>
    </row>
    <row r="7" spans="1:5" ht="12" customHeight="1" x14ac:dyDescent="0.25">
      <c r="A7" s="4" t="s">
        <v>6</v>
      </c>
      <c r="B7" s="5">
        <f>SUM(B4:B6)</f>
        <v>417115.29</v>
      </c>
      <c r="C7" s="14">
        <f t="shared" si="0"/>
        <v>417115.29</v>
      </c>
    </row>
    <row r="8" spans="1:5" ht="12" customHeight="1" x14ac:dyDescent="0.25">
      <c r="A8" s="6" t="s">
        <v>7</v>
      </c>
      <c r="B8" s="7">
        <v>913.78</v>
      </c>
      <c r="C8" s="14">
        <f t="shared" si="0"/>
        <v>913.78</v>
      </c>
    </row>
    <row r="9" spans="1:5" ht="12" customHeight="1" x14ac:dyDescent="0.25">
      <c r="A9" s="6" t="s">
        <v>8</v>
      </c>
      <c r="B9" s="7">
        <v>7588.29</v>
      </c>
      <c r="C9" s="14">
        <f t="shared" si="0"/>
        <v>7588.29</v>
      </c>
    </row>
    <row r="10" spans="1:5" ht="12" customHeight="1" x14ac:dyDescent="0.25">
      <c r="A10" s="8" t="s">
        <v>9</v>
      </c>
      <c r="B10" s="9">
        <f>SUM(B7:B8) - B9</f>
        <v>410440.78</v>
      </c>
      <c r="C10" s="17">
        <f t="shared" si="0"/>
        <v>410440.78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38105.35</v>
      </c>
      <c r="C13" s="15">
        <f t="shared" ref="C13:C20" si="1">SUM(B13)</f>
        <v>38105.35</v>
      </c>
    </row>
    <row r="14" spans="1:5" ht="12" customHeight="1" x14ac:dyDescent="0.25">
      <c r="A14" s="6" t="s">
        <v>12</v>
      </c>
      <c r="B14" s="7">
        <v>-0.93</v>
      </c>
      <c r="C14" s="14">
        <f t="shared" si="1"/>
        <v>-0.93</v>
      </c>
    </row>
    <row r="15" spans="1:5" ht="12" customHeight="1" x14ac:dyDescent="0.25">
      <c r="A15" s="6" t="s">
        <v>13</v>
      </c>
      <c r="B15" s="7">
        <v>5823.54</v>
      </c>
      <c r="C15" s="14">
        <f t="shared" si="1"/>
        <v>5823.54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5044.5200000000004</v>
      </c>
      <c r="C17" s="14">
        <f t="shared" si="1"/>
        <v>5044.5200000000004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48972.479999999996</v>
      </c>
      <c r="C19" s="17">
        <f t="shared" si="1"/>
        <v>48972.479999999996</v>
      </c>
    </row>
    <row r="20" spans="1:3" ht="12" customHeight="1" x14ac:dyDescent="0.25">
      <c r="A20" s="1" t="s">
        <v>18</v>
      </c>
      <c r="B20" s="9">
        <f>B10-B19</f>
        <v>361468.30000000005</v>
      </c>
      <c r="C20" s="17">
        <f t="shared" si="1"/>
        <v>361468.30000000005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7106.55</v>
      </c>
      <c r="C23" s="15">
        <f t="shared" ref="C23:C28" si="2">SUM(B23)</f>
        <v>7106.55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7106.55</v>
      </c>
      <c r="C28" s="17">
        <f t="shared" si="2"/>
        <v>7106.55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354361.75000000006</v>
      </c>
      <c r="C30" s="17">
        <f>SUM(B30)</f>
        <v>354361.75000000006</v>
      </c>
    </row>
    <row r="31" spans="1:3" ht="12" customHeight="1" x14ac:dyDescent="0.25">
      <c r="A31" s="6" t="s">
        <v>27</v>
      </c>
      <c r="B31" s="7">
        <v>75.180000000000007</v>
      </c>
      <c r="C31" s="14">
        <f>SUM(B31)</f>
        <v>75.180000000000007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354286.57000000007</v>
      </c>
      <c r="C33" s="17">
        <f>SUM(B33)</f>
        <v>354286.57000000007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VETERANS RELIEF</oddHeader>
    <evenHeader>&amp;CAUDITOR'S OFFICE, MADISON COUNTY
STATEMENT OF SEMI-ANNUAL APPORTIONMENT OF TAXES
MADE AT THE SECOND HALF REAL ESTATE SETTLEMENT TAX YEAR 2025, WITH THE COUNTY TREASURER FOR VETERANS RELIEF</evenHeader>
    <firstHeader>&amp;CAUDITOR'S OFFICE, MADISON COUNTY
STATEMENT OF SEMI-ANNUAL APPORTIONMENT OF TAXES
MADE AT THE SECOND HALF REAL ESTATE SETTLEMENT TAX YEAR 2025, WITH THE COUNTY TREASURER FOR VETERANS RELIEF</first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6" width="11" style="2" customWidth="1"/>
    <col min="7" max="7" width="11" customWidth="1"/>
  </cols>
  <sheetData>
    <row r="2" spans="1:7" ht="30" customHeight="1" x14ac:dyDescent="0.25">
      <c r="A2" s="1" t="s">
        <v>0</v>
      </c>
      <c r="B2" s="3" t="s">
        <v>51</v>
      </c>
      <c r="C2" s="3" t="s">
        <v>52</v>
      </c>
      <c r="D2" s="3" t="s">
        <v>53</v>
      </c>
      <c r="E2" s="3" t="s">
        <v>54</v>
      </c>
      <c r="F2" s="3" t="s">
        <v>55</v>
      </c>
      <c r="G2" s="1" t="s">
        <v>1</v>
      </c>
    </row>
    <row r="3" spans="1:7" ht="12" customHeight="1" x14ac:dyDescent="0.25">
      <c r="A3" s="1" t="s">
        <v>2</v>
      </c>
    </row>
    <row r="4" spans="1:7" ht="12" customHeight="1" x14ac:dyDescent="0.25">
      <c r="A4" s="4" t="s">
        <v>3</v>
      </c>
      <c r="B4" s="5">
        <v>65599.679999999993</v>
      </c>
      <c r="C4" s="5">
        <v>83311.429999999993</v>
      </c>
      <c r="D4" s="5">
        <v>35535.11</v>
      </c>
      <c r="E4" s="5">
        <v>16734.7</v>
      </c>
      <c r="F4" s="5">
        <v>54889.599999999999</v>
      </c>
      <c r="G4" s="15">
        <f t="shared" ref="G4:G10" si="0">SUM(B4:F4)</f>
        <v>256070.52</v>
      </c>
    </row>
    <row r="5" spans="1:7" ht="12" customHeight="1" x14ac:dyDescent="0.25">
      <c r="A5" s="6" t="s">
        <v>4</v>
      </c>
      <c r="B5" s="7">
        <v>27.25</v>
      </c>
      <c r="C5" s="7">
        <v>54.94</v>
      </c>
      <c r="D5" s="7">
        <v>29.03</v>
      </c>
      <c r="E5" s="7">
        <v>6.95</v>
      </c>
      <c r="F5" s="7">
        <v>22.81</v>
      </c>
      <c r="G5" s="14">
        <f t="shared" si="0"/>
        <v>140.97999999999999</v>
      </c>
    </row>
    <row r="6" spans="1:7" ht="12" customHeight="1" x14ac:dyDescent="0.25">
      <c r="A6" s="6" t="s">
        <v>5</v>
      </c>
      <c r="B6" s="7">
        <v>2638.85</v>
      </c>
      <c r="C6" s="7">
        <v>10393.99</v>
      </c>
      <c r="D6" s="7">
        <v>4308.3500000000004</v>
      </c>
      <c r="E6" s="7">
        <v>673.18</v>
      </c>
      <c r="F6" s="7">
        <v>2208.0100000000002</v>
      </c>
      <c r="G6" s="16">
        <f t="shared" si="0"/>
        <v>20222.380000000005</v>
      </c>
    </row>
    <row r="7" spans="1:7" ht="12" customHeight="1" x14ac:dyDescent="0.25">
      <c r="A7" s="4" t="s">
        <v>6</v>
      </c>
      <c r="B7" s="5">
        <f>SUM(B4:B6)</f>
        <v>68265.78</v>
      </c>
      <c r="C7" s="5">
        <f>SUM(C4:C6)</f>
        <v>93760.36</v>
      </c>
      <c r="D7" s="5">
        <f>SUM(D4:D6)</f>
        <v>39872.49</v>
      </c>
      <c r="E7" s="5">
        <f>SUM(E4:E6)</f>
        <v>17414.830000000002</v>
      </c>
      <c r="F7" s="5">
        <f>SUM(F4:F6)</f>
        <v>57120.42</v>
      </c>
      <c r="G7" s="14">
        <f t="shared" si="0"/>
        <v>276433.88</v>
      </c>
    </row>
    <row r="8" spans="1:7" ht="12" customHeight="1" x14ac:dyDescent="0.25">
      <c r="A8" s="6" t="s">
        <v>7</v>
      </c>
      <c r="B8" s="7">
        <v>478</v>
      </c>
      <c r="C8" s="7">
        <v>644.71</v>
      </c>
      <c r="D8" s="7">
        <v>285.32</v>
      </c>
      <c r="E8" s="7">
        <v>121.93</v>
      </c>
      <c r="F8" s="7">
        <v>399.95</v>
      </c>
      <c r="G8" s="14">
        <f t="shared" si="0"/>
        <v>1929.91</v>
      </c>
    </row>
    <row r="9" spans="1:7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14">
        <f t="shared" si="0"/>
        <v>0</v>
      </c>
    </row>
    <row r="10" spans="1:7" ht="12" customHeight="1" x14ac:dyDescent="0.25">
      <c r="A10" s="8" t="s">
        <v>9</v>
      </c>
      <c r="B10" s="9">
        <f>SUM(B7:B8) - B9</f>
        <v>68743.78</v>
      </c>
      <c r="C10" s="9">
        <f>SUM(C7:C8) - C9</f>
        <v>94405.07</v>
      </c>
      <c r="D10" s="9">
        <f>SUM(D7:D8) - D9</f>
        <v>40157.81</v>
      </c>
      <c r="E10" s="9">
        <f>SUM(E7:E8) - E9</f>
        <v>17536.760000000002</v>
      </c>
      <c r="F10" s="9">
        <f>SUM(F7:F8) - F9</f>
        <v>57520.369999999995</v>
      </c>
      <c r="G10" s="17">
        <f t="shared" si="0"/>
        <v>278363.79000000004</v>
      </c>
    </row>
    <row r="11" spans="1:7" ht="6" customHeight="1" x14ac:dyDescent="0.25"/>
    <row r="12" spans="1:7" ht="12" customHeight="1" x14ac:dyDescent="0.25">
      <c r="A12" s="10" t="s">
        <v>10</v>
      </c>
    </row>
    <row r="13" spans="1:7" ht="12" customHeight="1" x14ac:dyDescent="0.25">
      <c r="A13" s="4" t="s">
        <v>11</v>
      </c>
      <c r="B13" s="5">
        <v>8497.82</v>
      </c>
      <c r="C13" s="5">
        <v>18357.189999999999</v>
      </c>
      <c r="D13" s="5">
        <v>7830.02</v>
      </c>
      <c r="E13" s="5">
        <v>2167.92</v>
      </c>
      <c r="F13" s="5">
        <v>7110.36</v>
      </c>
      <c r="G13" s="15">
        <f t="shared" ref="G13:G20" si="1">SUM(B13:F13)</f>
        <v>43963.31</v>
      </c>
    </row>
    <row r="14" spans="1:7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 t="shared" si="1"/>
        <v>0</v>
      </c>
    </row>
    <row r="15" spans="1:7" ht="12" customHeight="1" x14ac:dyDescent="0.25">
      <c r="A15" s="6" t="s">
        <v>13</v>
      </c>
      <c r="B15" s="7">
        <v>640.41</v>
      </c>
      <c r="C15" s="7">
        <v>1383.62</v>
      </c>
      <c r="D15" s="7">
        <v>590.13</v>
      </c>
      <c r="E15" s="7">
        <v>163.38</v>
      </c>
      <c r="F15" s="7">
        <v>535.89</v>
      </c>
      <c r="G15" s="14">
        <f t="shared" si="1"/>
        <v>3313.43</v>
      </c>
    </row>
    <row r="16" spans="1:7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4">
        <f t="shared" si="1"/>
        <v>0</v>
      </c>
    </row>
    <row r="17" spans="1:7" ht="12" customHeight="1" x14ac:dyDescent="0.25">
      <c r="A17" s="6" t="s">
        <v>15</v>
      </c>
      <c r="B17" s="7">
        <v>500.48</v>
      </c>
      <c r="C17" s="7">
        <v>1081</v>
      </c>
      <c r="D17" s="7">
        <v>461.15</v>
      </c>
      <c r="E17" s="7">
        <v>127.65</v>
      </c>
      <c r="F17" s="7">
        <v>418.83</v>
      </c>
      <c r="G17" s="14">
        <f t="shared" si="1"/>
        <v>2589.11</v>
      </c>
    </row>
    <row r="18" spans="1:7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16">
        <f t="shared" si="1"/>
        <v>0</v>
      </c>
    </row>
    <row r="19" spans="1:7" ht="12" customHeight="1" x14ac:dyDescent="0.25">
      <c r="A19" s="4" t="s">
        <v>17</v>
      </c>
      <c r="B19" s="5">
        <f>SUM(B13:B18)</f>
        <v>9638.7099999999991</v>
      </c>
      <c r="C19" s="5">
        <f>SUM(C13:C18)</f>
        <v>20821.809999999998</v>
      </c>
      <c r="D19" s="5">
        <f>SUM(D13:D18)</f>
        <v>8881.2999999999993</v>
      </c>
      <c r="E19" s="5">
        <f>SUM(E13:E18)</f>
        <v>2458.9500000000003</v>
      </c>
      <c r="F19" s="5">
        <f>SUM(F13:F18)</f>
        <v>8065.08</v>
      </c>
      <c r="G19" s="17">
        <f t="shared" si="1"/>
        <v>49865.849999999991</v>
      </c>
    </row>
    <row r="20" spans="1:7" ht="12" customHeight="1" x14ac:dyDescent="0.25">
      <c r="A20" s="1" t="s">
        <v>18</v>
      </c>
      <c r="B20" s="9">
        <f>B10-B19</f>
        <v>59105.07</v>
      </c>
      <c r="C20" s="9">
        <f>C10-C19</f>
        <v>73583.260000000009</v>
      </c>
      <c r="D20" s="9">
        <f>D10-D19</f>
        <v>31276.51</v>
      </c>
      <c r="E20" s="9">
        <f>E10-E19</f>
        <v>15077.810000000001</v>
      </c>
      <c r="F20" s="9">
        <f>F10-F19</f>
        <v>49455.289999999994</v>
      </c>
      <c r="G20" s="17">
        <f t="shared" si="1"/>
        <v>228497.94</v>
      </c>
    </row>
    <row r="21" spans="1:7" ht="6" customHeight="1" x14ac:dyDescent="0.25"/>
    <row r="22" spans="1:7" ht="12" customHeight="1" x14ac:dyDescent="0.25">
      <c r="A22" s="10" t="s">
        <v>19</v>
      </c>
    </row>
    <row r="23" spans="1:7" ht="12" customHeight="1" x14ac:dyDescent="0.25">
      <c r="A23" s="4" t="s">
        <v>20</v>
      </c>
      <c r="B23" s="5">
        <v>1201.98</v>
      </c>
      <c r="C23" s="5">
        <v>1650.63</v>
      </c>
      <c r="D23" s="5">
        <v>702.16</v>
      </c>
      <c r="E23" s="5">
        <v>306.61</v>
      </c>
      <c r="F23" s="5">
        <v>1005.71</v>
      </c>
      <c r="G23" s="15">
        <f t="shared" ref="G23:G28" si="2">SUM(B23:F23)</f>
        <v>4867.09</v>
      </c>
    </row>
    <row r="24" spans="1:7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 t="shared" si="2"/>
        <v>0</v>
      </c>
    </row>
    <row r="25" spans="1:7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 t="shared" si="2"/>
        <v>0</v>
      </c>
    </row>
    <row r="26" spans="1:7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4">
        <f t="shared" si="2"/>
        <v>0</v>
      </c>
    </row>
    <row r="27" spans="1:7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4">
        <f t="shared" si="2"/>
        <v>0</v>
      </c>
    </row>
    <row r="28" spans="1:7" ht="12" customHeight="1" x14ac:dyDescent="0.25">
      <c r="A28" s="8" t="s">
        <v>25</v>
      </c>
      <c r="B28" s="9">
        <f>SUM(B23:B27)</f>
        <v>1201.98</v>
      </c>
      <c r="C28" s="9">
        <f>SUM(C23:C27)</f>
        <v>1650.63</v>
      </c>
      <c r="D28" s="9">
        <f>SUM(D23:D27)</f>
        <v>702.16</v>
      </c>
      <c r="E28" s="9">
        <f>SUM(E23:E27)</f>
        <v>306.61</v>
      </c>
      <c r="F28" s="9">
        <f>SUM(F23:F27)</f>
        <v>1005.71</v>
      </c>
      <c r="G28" s="17">
        <f t="shared" si="2"/>
        <v>4867.09</v>
      </c>
    </row>
    <row r="29" spans="1:7" ht="6" customHeight="1" x14ac:dyDescent="0.25"/>
    <row r="30" spans="1:7" ht="12" customHeight="1" x14ac:dyDescent="0.25">
      <c r="A30" s="8" t="s">
        <v>26</v>
      </c>
      <c r="B30" s="9">
        <f>B20-B28</f>
        <v>57903.09</v>
      </c>
      <c r="C30" s="9">
        <f>C20-C28</f>
        <v>71932.63</v>
      </c>
      <c r="D30" s="9">
        <f>D20-D28</f>
        <v>30574.35</v>
      </c>
      <c r="E30" s="9">
        <f>E20-E28</f>
        <v>14771.2</v>
      </c>
      <c r="F30" s="9">
        <f>F20-F28</f>
        <v>48449.579999999994</v>
      </c>
      <c r="G30" s="17">
        <f>SUM(B30:F30)</f>
        <v>223630.85</v>
      </c>
    </row>
    <row r="31" spans="1:7" ht="12" customHeight="1" x14ac:dyDescent="0.25">
      <c r="A31" s="6" t="s">
        <v>27</v>
      </c>
      <c r="B31" s="7">
        <v>0</v>
      </c>
      <c r="C31" s="7">
        <v>21693.15</v>
      </c>
      <c r="D31" s="7">
        <v>9252.85</v>
      </c>
      <c r="E31" s="7">
        <v>0</v>
      </c>
      <c r="F31" s="7">
        <v>0</v>
      </c>
      <c r="G31" s="14">
        <f>SUM(B31:F31)</f>
        <v>30946</v>
      </c>
    </row>
    <row r="32" spans="1:7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14">
        <f>SUM(B32:F32)</f>
        <v>0</v>
      </c>
    </row>
    <row r="33" spans="1:10" ht="12" customHeight="1" x14ac:dyDescent="0.25">
      <c r="A33" s="1" t="s">
        <v>29</v>
      </c>
      <c r="B33" s="9">
        <f>B30-SUM(B31:B32)</f>
        <v>57903.09</v>
      </c>
      <c r="C33" s="9">
        <f>C30-SUM(C31:C32)</f>
        <v>50239.48</v>
      </c>
      <c r="D33" s="9">
        <f>D30-SUM(D31:D32)</f>
        <v>21321.5</v>
      </c>
      <c r="E33" s="9">
        <f>E30-SUM(E31:E32)</f>
        <v>14771.2</v>
      </c>
      <c r="F33" s="9">
        <f>F30-SUM(F31:F32)</f>
        <v>48449.579999999994</v>
      </c>
      <c r="G33" s="17">
        <f>SUM(B33:F33)</f>
        <v>192684.85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0"/>
    </row>
    <row r="36" spans="1:10" ht="12" customHeight="1" x14ac:dyDescent="0.25">
      <c r="A36" s="6" t="s">
        <v>31</v>
      </c>
      <c r="B36" s="5">
        <v>0</v>
      </c>
      <c r="C36" s="5">
        <v>81576.44</v>
      </c>
      <c r="D36" s="5">
        <v>34795.040000000001</v>
      </c>
      <c r="E36" s="5">
        <v>0</v>
      </c>
      <c r="F36" s="5">
        <v>0</v>
      </c>
      <c r="G36" s="15">
        <f>SUM(B36:F36)</f>
        <v>116371.48000000001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FAIRBANKS LSD</oddHeader>
    <evenHeader>&amp;CAUDITOR'S OFFICE, MADISON COUNTY
STATEMENT OF SEMI-ANNUAL APPORTIONMENT OF TAXES
MADE AT THE SECOND HALF REAL ESTATE SETTLEMENT TAX YEAR 2025, WITH THE COUNTY TREASURER FOR FAIRBANKS LSD</evenHeader>
    <firstHeader>&amp;CAUDITOR'S OFFICE, MADISON COUNTY
STATEMENT OF SEMI-ANNUAL APPORTIONMENT OF TAXES
MADE AT THE SECOND HALF REAL ESTATE SETTLEMENT TAX YEAR 2025, WITH THE COUNTY TREASURER FOR FAIRBANKS LSD</first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7" width="11" style="2" customWidth="1"/>
    <col min="8" max="8" width="11" customWidth="1"/>
  </cols>
  <sheetData>
    <row r="2" spans="1:8" ht="30" customHeight="1" x14ac:dyDescent="0.25">
      <c r="A2" s="1" t="s">
        <v>0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  <c r="G2" s="3" t="s">
        <v>61</v>
      </c>
      <c r="H2" s="1" t="s">
        <v>1</v>
      </c>
    </row>
    <row r="3" spans="1:8" ht="12" customHeight="1" x14ac:dyDescent="0.25">
      <c r="A3" s="1" t="s">
        <v>2</v>
      </c>
    </row>
    <row r="4" spans="1:8" ht="12" customHeight="1" x14ac:dyDescent="0.25">
      <c r="A4" s="4" t="s">
        <v>3</v>
      </c>
      <c r="B4" s="5">
        <v>510487.05</v>
      </c>
      <c r="C4" s="5">
        <v>1125513.68</v>
      </c>
      <c r="D4" s="5">
        <v>76573.66</v>
      </c>
      <c r="E4" s="5">
        <v>24024.080000000002</v>
      </c>
      <c r="F4" s="5">
        <v>476788.46</v>
      </c>
      <c r="G4" s="5">
        <v>254879.11</v>
      </c>
      <c r="H4" s="15">
        <f t="shared" ref="H4:H10" si="0">SUM(B4:G4)</f>
        <v>2468266.04</v>
      </c>
    </row>
    <row r="5" spans="1:8" ht="12" customHeight="1" x14ac:dyDescent="0.25">
      <c r="A5" s="6" t="s">
        <v>4</v>
      </c>
      <c r="B5" s="7">
        <v>231223.89</v>
      </c>
      <c r="C5" s="7">
        <v>700755</v>
      </c>
      <c r="D5" s="7">
        <v>34683.589999999997</v>
      </c>
      <c r="E5" s="7">
        <v>19303.82</v>
      </c>
      <c r="F5" s="7">
        <v>215962.69</v>
      </c>
      <c r="G5" s="7">
        <v>117923.91</v>
      </c>
      <c r="H5" s="14">
        <f t="shared" si="0"/>
        <v>1319852.8999999999</v>
      </c>
    </row>
    <row r="6" spans="1:8" ht="12" customHeight="1" x14ac:dyDescent="0.25">
      <c r="A6" s="6" t="s">
        <v>5</v>
      </c>
      <c r="B6" s="7">
        <v>64152.92</v>
      </c>
      <c r="C6" s="7">
        <v>228384.46</v>
      </c>
      <c r="D6" s="7">
        <v>9622.93</v>
      </c>
      <c r="E6" s="7">
        <v>6415.3</v>
      </c>
      <c r="F6" s="7">
        <v>59918.81</v>
      </c>
      <c r="G6" s="7">
        <v>32718</v>
      </c>
      <c r="H6" s="16">
        <f t="shared" si="0"/>
        <v>401212.42</v>
      </c>
    </row>
    <row r="7" spans="1:8" ht="12" customHeight="1" x14ac:dyDescent="0.25">
      <c r="A7" s="4" t="s">
        <v>6</v>
      </c>
      <c r="B7" s="5">
        <f t="shared" ref="B7:G7" si="1">SUM(B4:B6)</f>
        <v>805863.86</v>
      </c>
      <c r="C7" s="5">
        <f t="shared" si="1"/>
        <v>2054653.14</v>
      </c>
      <c r="D7" s="5">
        <f t="shared" si="1"/>
        <v>120880.18</v>
      </c>
      <c r="E7" s="5">
        <f t="shared" si="1"/>
        <v>49743.200000000004</v>
      </c>
      <c r="F7" s="5">
        <f t="shared" si="1"/>
        <v>752669.96</v>
      </c>
      <c r="G7" s="5">
        <f t="shared" si="1"/>
        <v>405521.02</v>
      </c>
      <c r="H7" s="14">
        <f t="shared" si="0"/>
        <v>4189331.3600000003</v>
      </c>
    </row>
    <row r="8" spans="1:8" ht="12" customHeight="1" x14ac:dyDescent="0.25">
      <c r="A8" s="6" t="s">
        <v>7</v>
      </c>
      <c r="B8" s="7">
        <v>-4740.1899999999996</v>
      </c>
      <c r="C8" s="7">
        <v>-20099.64</v>
      </c>
      <c r="D8" s="7">
        <v>-711.06</v>
      </c>
      <c r="E8" s="7">
        <v>-739.59</v>
      </c>
      <c r="F8" s="7">
        <v>-4427.3100000000004</v>
      </c>
      <c r="G8" s="7">
        <v>-2098.5100000000002</v>
      </c>
      <c r="H8" s="14">
        <f t="shared" si="0"/>
        <v>-32816.300000000003</v>
      </c>
    </row>
    <row r="9" spans="1:8" ht="12" customHeight="1" x14ac:dyDescent="0.25">
      <c r="A9" s="6" t="s">
        <v>8</v>
      </c>
      <c r="B9" s="7">
        <v>63362.55</v>
      </c>
      <c r="C9" s="7">
        <v>192028.91</v>
      </c>
      <c r="D9" s="7">
        <v>9504.3700000000008</v>
      </c>
      <c r="E9" s="7">
        <v>5289.82</v>
      </c>
      <c r="F9" s="7">
        <v>59180.6</v>
      </c>
      <c r="G9" s="7">
        <v>32314.89</v>
      </c>
      <c r="H9" s="14">
        <f t="shared" si="0"/>
        <v>361681.14</v>
      </c>
    </row>
    <row r="10" spans="1:8" ht="12" customHeight="1" x14ac:dyDescent="0.25">
      <c r="A10" s="8" t="s">
        <v>9</v>
      </c>
      <c r="B10" s="9">
        <f t="shared" ref="B10:G10" si="2">SUM(B7:B8) - B9</f>
        <v>737761.12</v>
      </c>
      <c r="C10" s="9">
        <f t="shared" si="2"/>
        <v>1842524.59</v>
      </c>
      <c r="D10" s="9">
        <f t="shared" si="2"/>
        <v>110664.75</v>
      </c>
      <c r="E10" s="9">
        <f t="shared" si="2"/>
        <v>43713.790000000008</v>
      </c>
      <c r="F10" s="9">
        <f t="shared" si="2"/>
        <v>689062.04999999993</v>
      </c>
      <c r="G10" s="9">
        <f t="shared" si="2"/>
        <v>371107.62</v>
      </c>
      <c r="H10" s="17">
        <f t="shared" si="0"/>
        <v>3794833.92</v>
      </c>
    </row>
    <row r="11" spans="1:8" ht="6" customHeight="1" x14ac:dyDescent="0.25"/>
    <row r="12" spans="1:8" ht="12" customHeight="1" x14ac:dyDescent="0.25">
      <c r="A12" s="10" t="s">
        <v>10</v>
      </c>
    </row>
    <row r="13" spans="1:8" ht="12" customHeight="1" x14ac:dyDescent="0.25">
      <c r="A13" s="4" t="s">
        <v>11</v>
      </c>
      <c r="B13" s="5">
        <v>59113.97</v>
      </c>
      <c r="C13" s="5">
        <v>177333.66</v>
      </c>
      <c r="D13" s="5">
        <v>8866.4699999999993</v>
      </c>
      <c r="E13" s="5">
        <v>2781.35</v>
      </c>
      <c r="F13" s="5">
        <v>55208.37</v>
      </c>
      <c r="G13" s="5">
        <v>0</v>
      </c>
      <c r="H13" s="15">
        <f t="shared" ref="H13:H20" si="3">SUM(B13:G13)</f>
        <v>303303.82</v>
      </c>
    </row>
    <row r="14" spans="1:8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 t="shared" si="3"/>
        <v>0</v>
      </c>
    </row>
    <row r="15" spans="1:8" ht="12" customHeight="1" x14ac:dyDescent="0.25">
      <c r="A15" s="6" t="s">
        <v>13</v>
      </c>
      <c r="B15" s="7">
        <v>10790.06</v>
      </c>
      <c r="C15" s="7">
        <v>32368.37</v>
      </c>
      <c r="D15" s="7">
        <v>1618.41</v>
      </c>
      <c r="E15" s="7">
        <v>507.73</v>
      </c>
      <c r="F15" s="7">
        <v>10076.94</v>
      </c>
      <c r="G15" s="7">
        <v>0</v>
      </c>
      <c r="H15" s="14">
        <f t="shared" si="3"/>
        <v>55361.510000000009</v>
      </c>
    </row>
    <row r="16" spans="1:8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4">
        <f t="shared" si="3"/>
        <v>0</v>
      </c>
    </row>
    <row r="17" spans="1:8" ht="12" customHeight="1" x14ac:dyDescent="0.25">
      <c r="A17" s="6" t="s">
        <v>15</v>
      </c>
      <c r="B17" s="7">
        <v>10347.89</v>
      </c>
      <c r="C17" s="7">
        <v>31048.63</v>
      </c>
      <c r="D17" s="7">
        <v>1552.16</v>
      </c>
      <c r="E17" s="7">
        <v>485.82</v>
      </c>
      <c r="F17" s="7">
        <v>9667.2099999999991</v>
      </c>
      <c r="G17" s="7">
        <v>6030.04</v>
      </c>
      <c r="H17" s="14">
        <f t="shared" si="3"/>
        <v>59131.750000000007</v>
      </c>
    </row>
    <row r="18" spans="1:8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16">
        <f t="shared" si="3"/>
        <v>0</v>
      </c>
    </row>
    <row r="19" spans="1:8" ht="12" customHeight="1" x14ac:dyDescent="0.25">
      <c r="A19" s="4" t="s">
        <v>17</v>
      </c>
      <c r="B19" s="5">
        <f t="shared" ref="B19:G19" si="4">SUM(B13:B18)</f>
        <v>80251.92</v>
      </c>
      <c r="C19" s="5">
        <f t="shared" si="4"/>
        <v>240750.66</v>
      </c>
      <c r="D19" s="5">
        <f t="shared" si="4"/>
        <v>12037.039999999999</v>
      </c>
      <c r="E19" s="5">
        <f t="shared" si="4"/>
        <v>3774.9</v>
      </c>
      <c r="F19" s="5">
        <f t="shared" si="4"/>
        <v>74952.52</v>
      </c>
      <c r="G19" s="5">
        <f t="shared" si="4"/>
        <v>6030.04</v>
      </c>
      <c r="H19" s="17">
        <f t="shared" si="3"/>
        <v>417797.08</v>
      </c>
    </row>
    <row r="20" spans="1:8" ht="12" customHeight="1" x14ac:dyDescent="0.25">
      <c r="A20" s="1" t="s">
        <v>18</v>
      </c>
      <c r="B20" s="9">
        <f t="shared" ref="B20:G20" si="5">B10-B19</f>
        <v>657509.19999999995</v>
      </c>
      <c r="C20" s="9">
        <f t="shared" si="5"/>
        <v>1601773.9300000002</v>
      </c>
      <c r="D20" s="9">
        <f t="shared" si="5"/>
        <v>98627.71</v>
      </c>
      <c r="E20" s="9">
        <f t="shared" si="5"/>
        <v>39938.890000000007</v>
      </c>
      <c r="F20" s="9">
        <f t="shared" si="5"/>
        <v>614109.52999999991</v>
      </c>
      <c r="G20" s="9">
        <f t="shared" si="5"/>
        <v>365077.58</v>
      </c>
      <c r="H20" s="17">
        <f t="shared" si="3"/>
        <v>3377036.84</v>
      </c>
    </row>
    <row r="21" spans="1:8" ht="6" customHeight="1" x14ac:dyDescent="0.25"/>
    <row r="22" spans="1:8" ht="12" customHeight="1" x14ac:dyDescent="0.25">
      <c r="A22" s="10" t="s">
        <v>19</v>
      </c>
    </row>
    <row r="23" spans="1:8" ht="12" customHeight="1" x14ac:dyDescent="0.25">
      <c r="A23" s="4" t="s">
        <v>20</v>
      </c>
      <c r="B23" s="5">
        <v>12899.51</v>
      </c>
      <c r="C23" s="5">
        <v>32215.88</v>
      </c>
      <c r="D23" s="5">
        <v>1934.93</v>
      </c>
      <c r="E23" s="5">
        <v>764.36</v>
      </c>
      <c r="F23" s="5">
        <v>12047.98</v>
      </c>
      <c r="G23" s="5">
        <v>6488.7</v>
      </c>
      <c r="H23" s="15">
        <f t="shared" ref="H23:H28" si="6">SUM(B23:G23)</f>
        <v>66351.360000000001</v>
      </c>
    </row>
    <row r="24" spans="1:8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 t="shared" si="6"/>
        <v>0</v>
      </c>
    </row>
    <row r="25" spans="1:8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 t="shared" si="6"/>
        <v>0</v>
      </c>
    </row>
    <row r="26" spans="1:8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4">
        <f t="shared" si="6"/>
        <v>0</v>
      </c>
    </row>
    <row r="27" spans="1:8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14">
        <f t="shared" si="6"/>
        <v>0</v>
      </c>
    </row>
    <row r="28" spans="1:8" ht="12" customHeight="1" x14ac:dyDescent="0.25">
      <c r="A28" s="8" t="s">
        <v>25</v>
      </c>
      <c r="B28" s="9">
        <f t="shared" ref="B28:G28" si="7">SUM(B23:B27)</f>
        <v>12899.51</v>
      </c>
      <c r="C28" s="9">
        <f t="shared" si="7"/>
        <v>32215.88</v>
      </c>
      <c r="D28" s="9">
        <f t="shared" si="7"/>
        <v>1934.93</v>
      </c>
      <c r="E28" s="9">
        <f t="shared" si="7"/>
        <v>764.36</v>
      </c>
      <c r="F28" s="9">
        <f t="shared" si="7"/>
        <v>12047.98</v>
      </c>
      <c r="G28" s="9">
        <f t="shared" si="7"/>
        <v>6488.7</v>
      </c>
      <c r="H28" s="17">
        <f t="shared" si="6"/>
        <v>66351.360000000001</v>
      </c>
    </row>
    <row r="29" spans="1:8" ht="6" customHeight="1" x14ac:dyDescent="0.25"/>
    <row r="30" spans="1:8" ht="12" customHeight="1" x14ac:dyDescent="0.25">
      <c r="A30" s="8" t="s">
        <v>26</v>
      </c>
      <c r="B30" s="9">
        <f t="shared" ref="B30:G30" si="8">B20-B28</f>
        <v>644609.68999999994</v>
      </c>
      <c r="C30" s="9">
        <f t="shared" si="8"/>
        <v>1569558.0500000003</v>
      </c>
      <c r="D30" s="9">
        <f t="shared" si="8"/>
        <v>96692.780000000013</v>
      </c>
      <c r="E30" s="9">
        <f t="shared" si="8"/>
        <v>39174.530000000006</v>
      </c>
      <c r="F30" s="9">
        <f t="shared" si="8"/>
        <v>602061.54999999993</v>
      </c>
      <c r="G30" s="9">
        <f t="shared" si="8"/>
        <v>358588.88</v>
      </c>
      <c r="H30" s="17">
        <f>SUM(B30:G30)</f>
        <v>3310685.4799999995</v>
      </c>
    </row>
    <row r="31" spans="1:8" ht="12" customHeight="1" x14ac:dyDescent="0.25">
      <c r="A31" s="6" t="s">
        <v>27</v>
      </c>
      <c r="B31" s="7">
        <v>44.4</v>
      </c>
      <c r="C31" s="7">
        <v>72138.679999999993</v>
      </c>
      <c r="D31" s="7">
        <v>6.66</v>
      </c>
      <c r="E31" s="7">
        <v>2.08</v>
      </c>
      <c r="F31" s="7">
        <v>41.48</v>
      </c>
      <c r="G31" s="7">
        <v>25.88</v>
      </c>
      <c r="H31" s="14">
        <f>SUM(B31:G31)</f>
        <v>72259.179999999993</v>
      </c>
    </row>
    <row r="32" spans="1:8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14">
        <f>SUM(B32:G32)</f>
        <v>0</v>
      </c>
    </row>
    <row r="33" spans="1:10" ht="12" customHeight="1" x14ac:dyDescent="0.25">
      <c r="A33" s="1" t="s">
        <v>29</v>
      </c>
      <c r="B33" s="9">
        <f t="shared" ref="B33:G33" si="9">B30-SUM(B31:B32)</f>
        <v>644565.28999999992</v>
      </c>
      <c r="C33" s="9">
        <f t="shared" si="9"/>
        <v>1497419.3700000003</v>
      </c>
      <c r="D33" s="9">
        <f t="shared" si="9"/>
        <v>96686.12000000001</v>
      </c>
      <c r="E33" s="9">
        <f t="shared" si="9"/>
        <v>39172.450000000004</v>
      </c>
      <c r="F33" s="9">
        <f t="shared" si="9"/>
        <v>602020.06999999995</v>
      </c>
      <c r="G33" s="9">
        <f t="shared" si="9"/>
        <v>358563</v>
      </c>
      <c r="H33" s="17">
        <f>SUM(B33:G33)</f>
        <v>3238426.3000000003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0"/>
    </row>
    <row r="36" spans="1:10" ht="12" customHeight="1" x14ac:dyDescent="0.25">
      <c r="A36" s="6" t="s">
        <v>31</v>
      </c>
      <c r="B36" s="5">
        <v>0</v>
      </c>
      <c r="C36" s="5">
        <v>491165.76</v>
      </c>
      <c r="D36" s="5">
        <v>0</v>
      </c>
      <c r="E36" s="5">
        <v>0</v>
      </c>
      <c r="F36" s="5">
        <v>0</v>
      </c>
      <c r="G36" s="5">
        <v>0</v>
      </c>
      <c r="H36" s="15">
        <f>SUM(B36:G36)</f>
        <v>491165.76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3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JEFFERSON LSD (MADISON CO.)</oddHeader>
    <evenHeader>&amp;CAUDITOR'S OFFICE, MADISON COUNTY
STATEMENT OF SEMI-ANNUAL APPORTIONMENT OF TAXES
MADE AT THE SECOND HALF REAL ESTATE SETTLEMENT TAX YEAR 2025, WITH THE COUNTY TREASURER FOR JEFFERSON LSD (MADISON CO.)</evenHeader>
    <firstHeader>&amp;CAUDITOR'S OFFICE, MADISON COUNTY
STATEMENT OF SEMI-ANNUAL APPORTIONMENT OF TAXES
MADE AT THE SECOND HALF REAL ESTATE SETTLEMENT TAX YEAR 2025, WITH THE COUNTY TREASURER FOR JEFFERSON LSD (MADISON CO.)</first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7" width="11" style="2" customWidth="1"/>
    <col min="8" max="8" width="11" customWidth="1"/>
  </cols>
  <sheetData>
    <row r="2" spans="1:8" ht="30" customHeight="1" x14ac:dyDescent="0.25">
      <c r="A2" s="1" t="s">
        <v>0</v>
      </c>
      <c r="B2" s="3" t="s">
        <v>56</v>
      </c>
      <c r="C2" s="3" t="s">
        <v>62</v>
      </c>
      <c r="D2" s="3" t="s">
        <v>63</v>
      </c>
      <c r="E2" s="3" t="s">
        <v>64</v>
      </c>
      <c r="F2" s="3" t="s">
        <v>65</v>
      </c>
      <c r="G2" s="3" t="s">
        <v>66</v>
      </c>
      <c r="H2" s="1" t="s">
        <v>1</v>
      </c>
    </row>
    <row r="3" spans="1:8" ht="12" customHeight="1" x14ac:dyDescent="0.25">
      <c r="A3" s="1" t="s">
        <v>2</v>
      </c>
    </row>
    <row r="4" spans="1:8" ht="12" customHeight="1" x14ac:dyDescent="0.25">
      <c r="A4" s="4" t="s">
        <v>3</v>
      </c>
      <c r="B4" s="5">
        <v>860785.34</v>
      </c>
      <c r="C4" s="5">
        <v>1636787.22</v>
      </c>
      <c r="D4" s="5">
        <v>252774.58</v>
      </c>
      <c r="E4" s="5">
        <v>102877.87</v>
      </c>
      <c r="F4" s="5">
        <v>172163.72</v>
      </c>
      <c r="G4" s="5">
        <v>864262.57</v>
      </c>
      <c r="H4" s="15">
        <f t="shared" ref="H4:H10" si="0">SUM(B4:G4)</f>
        <v>3889651.3000000003</v>
      </c>
    </row>
    <row r="5" spans="1:8" ht="12" customHeight="1" x14ac:dyDescent="0.25">
      <c r="A5" s="6" t="s">
        <v>4</v>
      </c>
      <c r="B5" s="7">
        <v>47828.36</v>
      </c>
      <c r="C5" s="7">
        <v>124064.61</v>
      </c>
      <c r="D5" s="7">
        <v>19430.11</v>
      </c>
      <c r="E5" s="7">
        <v>6955.02</v>
      </c>
      <c r="F5" s="7">
        <v>9565.99</v>
      </c>
      <c r="G5" s="7">
        <v>48975.85</v>
      </c>
      <c r="H5" s="14">
        <f t="shared" si="0"/>
        <v>256819.94</v>
      </c>
    </row>
    <row r="6" spans="1:8" ht="12" customHeight="1" x14ac:dyDescent="0.25">
      <c r="A6" s="6" t="s">
        <v>5</v>
      </c>
      <c r="B6" s="7">
        <v>22904.02</v>
      </c>
      <c r="C6" s="7">
        <v>96197</v>
      </c>
      <c r="D6" s="7">
        <v>14658.52</v>
      </c>
      <c r="E6" s="7">
        <v>10993.86</v>
      </c>
      <c r="F6" s="7">
        <v>4580.8</v>
      </c>
      <c r="G6" s="7">
        <v>23453.69</v>
      </c>
      <c r="H6" s="16">
        <f t="shared" si="0"/>
        <v>172787.89</v>
      </c>
    </row>
    <row r="7" spans="1:8" ht="12" customHeight="1" x14ac:dyDescent="0.25">
      <c r="A7" s="4" t="s">
        <v>6</v>
      </c>
      <c r="B7" s="5">
        <f t="shared" ref="B7:G7" si="1">SUM(B4:B6)</f>
        <v>931517.72</v>
      </c>
      <c r="C7" s="5">
        <f t="shared" si="1"/>
        <v>1857048.83</v>
      </c>
      <c r="D7" s="5">
        <f t="shared" si="1"/>
        <v>286863.21000000002</v>
      </c>
      <c r="E7" s="5">
        <f t="shared" si="1"/>
        <v>120826.75</v>
      </c>
      <c r="F7" s="5">
        <f t="shared" si="1"/>
        <v>186310.50999999998</v>
      </c>
      <c r="G7" s="5">
        <f t="shared" si="1"/>
        <v>936692.10999999987</v>
      </c>
      <c r="H7" s="14">
        <f t="shared" si="0"/>
        <v>4319259.129999999</v>
      </c>
    </row>
    <row r="8" spans="1:8" ht="12" customHeight="1" x14ac:dyDescent="0.25">
      <c r="A8" s="6" t="s">
        <v>7</v>
      </c>
      <c r="B8" s="7">
        <v>-2750.47</v>
      </c>
      <c r="C8" s="7">
        <v>-15094.66</v>
      </c>
      <c r="D8" s="7">
        <v>-2288.39</v>
      </c>
      <c r="E8" s="7">
        <v>-2117.77</v>
      </c>
      <c r="F8" s="7">
        <v>-550.09</v>
      </c>
      <c r="G8" s="7">
        <v>-2499.9499999999998</v>
      </c>
      <c r="H8" s="14">
        <f t="shared" si="0"/>
        <v>-25301.33</v>
      </c>
    </row>
    <row r="9" spans="1:8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14">
        <f t="shared" si="0"/>
        <v>0</v>
      </c>
    </row>
    <row r="10" spans="1:8" ht="12" customHeight="1" x14ac:dyDescent="0.25">
      <c r="A10" s="8" t="s">
        <v>9</v>
      </c>
      <c r="B10" s="9">
        <f t="shared" ref="B10:G10" si="2">SUM(B7:B8) - B9</f>
        <v>928767.25</v>
      </c>
      <c r="C10" s="9">
        <f t="shared" si="2"/>
        <v>1841954.1700000002</v>
      </c>
      <c r="D10" s="9">
        <f t="shared" si="2"/>
        <v>284574.82</v>
      </c>
      <c r="E10" s="9">
        <f t="shared" si="2"/>
        <v>118708.98</v>
      </c>
      <c r="F10" s="9">
        <f t="shared" si="2"/>
        <v>185760.41999999998</v>
      </c>
      <c r="G10" s="9">
        <f t="shared" si="2"/>
        <v>934192.15999999992</v>
      </c>
      <c r="H10" s="17">
        <f t="shared" si="0"/>
        <v>4293957.8</v>
      </c>
    </row>
    <row r="11" spans="1:8" ht="6" customHeight="1" x14ac:dyDescent="0.25"/>
    <row r="12" spans="1:8" ht="12" customHeight="1" x14ac:dyDescent="0.25">
      <c r="A12" s="10" t="s">
        <v>10</v>
      </c>
    </row>
    <row r="13" spans="1:8" ht="12" customHeight="1" x14ac:dyDescent="0.25">
      <c r="A13" s="4" t="s">
        <v>11</v>
      </c>
      <c r="B13" s="5">
        <v>99282.49</v>
      </c>
      <c r="C13" s="5">
        <v>257988.48000000001</v>
      </c>
      <c r="D13" s="5">
        <v>39841.72</v>
      </c>
      <c r="E13" s="5">
        <v>11865.54</v>
      </c>
      <c r="F13" s="5">
        <v>19856.57</v>
      </c>
      <c r="G13" s="5">
        <v>0</v>
      </c>
      <c r="H13" s="15">
        <f t="shared" ref="H13:H20" si="3">SUM(B13:G13)</f>
        <v>428834.80000000005</v>
      </c>
    </row>
    <row r="14" spans="1:8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 t="shared" si="3"/>
        <v>0</v>
      </c>
    </row>
    <row r="15" spans="1:8" ht="12" customHeight="1" x14ac:dyDescent="0.25">
      <c r="A15" s="6" t="s">
        <v>13</v>
      </c>
      <c r="B15" s="7">
        <v>16292.21</v>
      </c>
      <c r="C15" s="7">
        <v>42336.72</v>
      </c>
      <c r="D15" s="7">
        <v>6538.46</v>
      </c>
      <c r="E15" s="7">
        <v>1947.56</v>
      </c>
      <c r="F15" s="7">
        <v>3258.48</v>
      </c>
      <c r="G15" s="7">
        <v>0</v>
      </c>
      <c r="H15" s="14">
        <f t="shared" si="3"/>
        <v>70373.429999999993</v>
      </c>
    </row>
    <row r="16" spans="1:8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4">
        <f t="shared" si="3"/>
        <v>0</v>
      </c>
    </row>
    <row r="17" spans="1:8" ht="12" customHeight="1" x14ac:dyDescent="0.25">
      <c r="A17" s="6" t="s">
        <v>15</v>
      </c>
      <c r="B17" s="7">
        <v>8724.7099999999991</v>
      </c>
      <c r="C17" s="7">
        <v>22676.1</v>
      </c>
      <c r="D17" s="7">
        <v>3501.63</v>
      </c>
      <c r="E17" s="7">
        <v>1041.56</v>
      </c>
      <c r="F17" s="7">
        <v>1744.92</v>
      </c>
      <c r="G17" s="7">
        <v>10210.25</v>
      </c>
      <c r="H17" s="14">
        <f t="shared" si="3"/>
        <v>47899.169999999991</v>
      </c>
    </row>
    <row r="18" spans="1:8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16">
        <f t="shared" si="3"/>
        <v>0</v>
      </c>
    </row>
    <row r="19" spans="1:8" ht="12" customHeight="1" x14ac:dyDescent="0.25">
      <c r="A19" s="4" t="s">
        <v>17</v>
      </c>
      <c r="B19" s="5">
        <f t="shared" ref="B19:G19" si="4">SUM(B13:B18)</f>
        <v>124299.41</v>
      </c>
      <c r="C19" s="5">
        <f t="shared" si="4"/>
        <v>323001.3</v>
      </c>
      <c r="D19" s="5">
        <f t="shared" si="4"/>
        <v>49881.81</v>
      </c>
      <c r="E19" s="5">
        <f t="shared" si="4"/>
        <v>14854.66</v>
      </c>
      <c r="F19" s="5">
        <f t="shared" si="4"/>
        <v>24859.97</v>
      </c>
      <c r="G19" s="5">
        <f t="shared" si="4"/>
        <v>10210.25</v>
      </c>
      <c r="H19" s="17">
        <f t="shared" si="3"/>
        <v>547107.39999999991</v>
      </c>
    </row>
    <row r="20" spans="1:8" ht="12" customHeight="1" x14ac:dyDescent="0.25">
      <c r="A20" s="1" t="s">
        <v>18</v>
      </c>
      <c r="B20" s="9">
        <f t="shared" ref="B20:G20" si="5">B10-B19</f>
        <v>804467.84</v>
      </c>
      <c r="C20" s="9">
        <f t="shared" si="5"/>
        <v>1518952.87</v>
      </c>
      <c r="D20" s="9">
        <f t="shared" si="5"/>
        <v>234693.01</v>
      </c>
      <c r="E20" s="9">
        <f t="shared" si="5"/>
        <v>103854.31999999999</v>
      </c>
      <c r="F20" s="9">
        <f t="shared" si="5"/>
        <v>160900.44999999998</v>
      </c>
      <c r="G20" s="9">
        <f t="shared" si="5"/>
        <v>923981.90999999992</v>
      </c>
      <c r="H20" s="17">
        <f t="shared" si="3"/>
        <v>3746850.3999999994</v>
      </c>
    </row>
    <row r="21" spans="1:8" ht="6" customHeight="1" x14ac:dyDescent="0.25"/>
    <row r="22" spans="1:8" ht="12" customHeight="1" x14ac:dyDescent="0.25">
      <c r="A22" s="10" t="s">
        <v>19</v>
      </c>
    </row>
    <row r="23" spans="1:8" ht="12" customHeight="1" x14ac:dyDescent="0.25">
      <c r="A23" s="4" t="s">
        <v>20</v>
      </c>
      <c r="B23" s="5">
        <v>16239.14</v>
      </c>
      <c r="C23" s="5">
        <v>32205.85</v>
      </c>
      <c r="D23" s="5">
        <v>4975.71</v>
      </c>
      <c r="E23" s="5">
        <v>2075.64</v>
      </c>
      <c r="F23" s="5">
        <v>3247.96</v>
      </c>
      <c r="G23" s="5">
        <v>16334.04</v>
      </c>
      <c r="H23" s="15">
        <f t="shared" ref="H23:H28" si="6">SUM(B23:G23)</f>
        <v>75078.34</v>
      </c>
    </row>
    <row r="24" spans="1:8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 t="shared" si="6"/>
        <v>0</v>
      </c>
    </row>
    <row r="25" spans="1:8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 t="shared" si="6"/>
        <v>0</v>
      </c>
    </row>
    <row r="26" spans="1:8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4">
        <f t="shared" si="6"/>
        <v>0</v>
      </c>
    </row>
    <row r="27" spans="1:8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14">
        <f t="shared" si="6"/>
        <v>0</v>
      </c>
    </row>
    <row r="28" spans="1:8" ht="12" customHeight="1" x14ac:dyDescent="0.25">
      <c r="A28" s="8" t="s">
        <v>25</v>
      </c>
      <c r="B28" s="9">
        <f t="shared" ref="B28:G28" si="7">SUM(B23:B27)</f>
        <v>16239.14</v>
      </c>
      <c r="C28" s="9">
        <f t="shared" si="7"/>
        <v>32205.85</v>
      </c>
      <c r="D28" s="9">
        <f t="shared" si="7"/>
        <v>4975.71</v>
      </c>
      <c r="E28" s="9">
        <f t="shared" si="7"/>
        <v>2075.64</v>
      </c>
      <c r="F28" s="9">
        <f t="shared" si="7"/>
        <v>3247.96</v>
      </c>
      <c r="G28" s="9">
        <f t="shared" si="7"/>
        <v>16334.04</v>
      </c>
      <c r="H28" s="17">
        <f t="shared" si="6"/>
        <v>75078.34</v>
      </c>
    </row>
    <row r="29" spans="1:8" ht="6" customHeight="1" x14ac:dyDescent="0.25"/>
    <row r="30" spans="1:8" ht="12" customHeight="1" x14ac:dyDescent="0.25">
      <c r="A30" s="8" t="s">
        <v>26</v>
      </c>
      <c r="B30" s="9">
        <f t="shared" ref="B30:G30" si="8">B20-B28</f>
        <v>788228.7</v>
      </c>
      <c r="C30" s="9">
        <f t="shared" si="8"/>
        <v>1486747.02</v>
      </c>
      <c r="D30" s="9">
        <f t="shared" si="8"/>
        <v>229717.30000000002</v>
      </c>
      <c r="E30" s="9">
        <f t="shared" si="8"/>
        <v>101778.68</v>
      </c>
      <c r="F30" s="9">
        <f t="shared" si="8"/>
        <v>157652.49</v>
      </c>
      <c r="G30" s="9">
        <f t="shared" si="8"/>
        <v>907647.86999999988</v>
      </c>
      <c r="H30" s="17">
        <f>SUM(B30:G30)</f>
        <v>3671772.0599999996</v>
      </c>
    </row>
    <row r="31" spans="1:8" ht="12" customHeight="1" x14ac:dyDescent="0.25">
      <c r="A31" s="6" t="s">
        <v>27</v>
      </c>
      <c r="B31" s="7">
        <v>88.8</v>
      </c>
      <c r="C31" s="7">
        <v>115794.83</v>
      </c>
      <c r="D31" s="7">
        <v>17882.71</v>
      </c>
      <c r="E31" s="7">
        <v>10.6</v>
      </c>
      <c r="F31" s="7">
        <v>17.760000000000002</v>
      </c>
      <c r="G31" s="7">
        <v>104.3</v>
      </c>
      <c r="H31" s="14">
        <f>SUM(B31:G31)</f>
        <v>133899</v>
      </c>
    </row>
    <row r="32" spans="1:8" ht="12" customHeight="1" x14ac:dyDescent="0.25">
      <c r="A32" s="6" t="s">
        <v>28</v>
      </c>
      <c r="B32" s="7">
        <v>597699.13</v>
      </c>
      <c r="C32" s="7">
        <v>997535.66</v>
      </c>
      <c r="D32" s="7">
        <v>154194.5</v>
      </c>
      <c r="E32" s="7">
        <v>72414.149999999994</v>
      </c>
      <c r="F32" s="7">
        <v>119544.9</v>
      </c>
      <c r="G32" s="7">
        <v>689462.86</v>
      </c>
      <c r="H32" s="14">
        <f>SUM(B32:G32)</f>
        <v>2630851.1999999997</v>
      </c>
    </row>
    <row r="33" spans="1:10" ht="12" customHeight="1" x14ac:dyDescent="0.25">
      <c r="A33" s="1" t="s">
        <v>29</v>
      </c>
      <c r="B33" s="9">
        <f t="shared" ref="B33:G33" si="9">B30-SUM(B31:B32)</f>
        <v>190440.7699999999</v>
      </c>
      <c r="C33" s="9">
        <f t="shared" si="9"/>
        <v>373416.53</v>
      </c>
      <c r="D33" s="9">
        <f t="shared" si="9"/>
        <v>57640.090000000026</v>
      </c>
      <c r="E33" s="9">
        <f t="shared" si="9"/>
        <v>29353.929999999993</v>
      </c>
      <c r="F33" s="9">
        <f t="shared" si="9"/>
        <v>38089.83</v>
      </c>
      <c r="G33" s="9">
        <f t="shared" si="9"/>
        <v>218080.70999999985</v>
      </c>
      <c r="H33" s="17">
        <f>SUM(B33:G33)</f>
        <v>907021.85999999964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0"/>
    </row>
    <row r="36" spans="1:10" ht="12" customHeight="1" x14ac:dyDescent="0.25">
      <c r="A36" s="6" t="s">
        <v>31</v>
      </c>
      <c r="B36" s="5">
        <v>0</v>
      </c>
      <c r="C36" s="5">
        <v>732035.62</v>
      </c>
      <c r="D36" s="5">
        <v>113050.08</v>
      </c>
      <c r="E36" s="5">
        <v>0</v>
      </c>
      <c r="F36" s="5">
        <v>0</v>
      </c>
      <c r="G36" s="5">
        <v>0</v>
      </c>
      <c r="H36" s="15">
        <f>SUM(B36:G36)</f>
        <v>845085.7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3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JONATHAN ALDER LSD</oddHeader>
    <evenHeader>&amp;CAUDITOR'S OFFICE, MADISON COUNTY
STATEMENT OF SEMI-ANNUAL APPORTIONMENT OF TAXES
MADE AT THE SECOND HALF REAL ESTATE SETTLEMENT TAX YEAR 2025, WITH THE COUNTY TREASURER FOR JONATHAN ALDER LSD</evenHeader>
    <firstHeader>&amp;CAUDITOR'S OFFICE, MADISON COUNTY
STATEMENT OF SEMI-ANNUAL APPORTIONMENT OF TAXES
MADE AT THE SECOND HALF REAL ESTATE SETTLEMENT TAX YEAR 2025, WITH THE COUNTY TREASURER FOR JONATHAN ALDER LSD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67</v>
      </c>
      <c r="C2" s="3" t="s">
        <v>68</v>
      </c>
      <c r="D2" s="3" t="s">
        <v>69</v>
      </c>
      <c r="E2" s="3" t="s">
        <v>70</v>
      </c>
      <c r="F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824595.52</v>
      </c>
      <c r="C4" s="5">
        <v>1346852.56</v>
      </c>
      <c r="D4" s="5">
        <v>991410.04</v>
      </c>
      <c r="E4" s="5">
        <v>98172.37</v>
      </c>
      <c r="F4" s="15">
        <f t="shared" ref="F4:F10" si="0">SUM(B4:E4)</f>
        <v>3261030.49</v>
      </c>
    </row>
    <row r="5" spans="1:6" ht="12" customHeight="1" x14ac:dyDescent="0.25">
      <c r="A5" s="6" t="s">
        <v>4</v>
      </c>
      <c r="B5" s="7">
        <v>176082.45</v>
      </c>
      <c r="C5" s="7">
        <v>444942.4</v>
      </c>
      <c r="D5" s="7">
        <v>371390.97</v>
      </c>
      <c r="E5" s="7">
        <v>20962.580000000002</v>
      </c>
      <c r="F5" s="14">
        <f t="shared" si="0"/>
        <v>1013378.4</v>
      </c>
    </row>
    <row r="6" spans="1:6" ht="12" customHeight="1" x14ac:dyDescent="0.25">
      <c r="A6" s="6" t="s">
        <v>5</v>
      </c>
      <c r="B6" s="7">
        <v>63820.75</v>
      </c>
      <c r="C6" s="7">
        <v>306947.36</v>
      </c>
      <c r="D6" s="7">
        <v>196020.83</v>
      </c>
      <c r="E6" s="7">
        <v>7597.7</v>
      </c>
      <c r="F6" s="16">
        <f t="shared" si="0"/>
        <v>574386.6399999999</v>
      </c>
    </row>
    <row r="7" spans="1:6" ht="12" customHeight="1" x14ac:dyDescent="0.25">
      <c r="A7" s="4" t="s">
        <v>6</v>
      </c>
      <c r="B7" s="5">
        <f>SUM(B4:B6)</f>
        <v>1064498.72</v>
      </c>
      <c r="C7" s="5">
        <f>SUM(C4:C6)</f>
        <v>2098742.3199999998</v>
      </c>
      <c r="D7" s="5">
        <f>SUM(D4:D6)</f>
        <v>1558821.84</v>
      </c>
      <c r="E7" s="5">
        <f>SUM(E4:E6)</f>
        <v>126732.65</v>
      </c>
      <c r="F7" s="14">
        <f t="shared" si="0"/>
        <v>4848795.53</v>
      </c>
    </row>
    <row r="8" spans="1:6" ht="12" customHeight="1" x14ac:dyDescent="0.25">
      <c r="A8" s="6" t="s">
        <v>7</v>
      </c>
      <c r="B8" s="7">
        <v>-4566.6499999999996</v>
      </c>
      <c r="C8" s="7">
        <v>-40814.07</v>
      </c>
      <c r="D8" s="7">
        <v>-24557.38</v>
      </c>
      <c r="E8" s="7">
        <v>-543.66999999999996</v>
      </c>
      <c r="F8" s="14">
        <f t="shared" si="0"/>
        <v>-70481.77</v>
      </c>
    </row>
    <row r="9" spans="1:6" ht="12" customHeight="1" x14ac:dyDescent="0.25">
      <c r="A9" s="6" t="s">
        <v>8</v>
      </c>
      <c r="B9" s="7">
        <v>10516.62</v>
      </c>
      <c r="C9" s="7">
        <v>26574.46</v>
      </c>
      <c r="D9" s="7">
        <v>22181.58</v>
      </c>
      <c r="E9" s="7">
        <v>1252.01</v>
      </c>
      <c r="F9" s="14">
        <f t="shared" si="0"/>
        <v>60524.670000000006</v>
      </c>
    </row>
    <row r="10" spans="1:6" ht="12" customHeight="1" x14ac:dyDescent="0.25">
      <c r="A10" s="8" t="s">
        <v>9</v>
      </c>
      <c r="B10" s="9">
        <f>SUM(B7:B8) - B9</f>
        <v>1049415.45</v>
      </c>
      <c r="C10" s="9">
        <f>SUM(C7:C8) - C9</f>
        <v>2031353.7899999998</v>
      </c>
      <c r="D10" s="9">
        <f>SUM(D7:D8) - D9</f>
        <v>1512082.8800000001</v>
      </c>
      <c r="E10" s="9">
        <f>SUM(E7:E8) - E9</f>
        <v>124936.97</v>
      </c>
      <c r="F10" s="17">
        <f t="shared" si="0"/>
        <v>4717789.09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93789.66</v>
      </c>
      <c r="C13" s="5">
        <v>203226.9</v>
      </c>
      <c r="D13" s="5">
        <v>149598.71</v>
      </c>
      <c r="E13" s="5">
        <v>11165.76</v>
      </c>
      <c r="F13" s="15">
        <f t="shared" ref="F13:F20" si="1">SUM(B13:E13)</f>
        <v>457781.03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6" ht="12" customHeight="1" x14ac:dyDescent="0.25">
      <c r="A15" s="6" t="s">
        <v>13</v>
      </c>
      <c r="B15" s="7">
        <v>16337.29</v>
      </c>
      <c r="C15" s="7">
        <v>35400.75</v>
      </c>
      <c r="D15" s="7">
        <v>26058.98</v>
      </c>
      <c r="E15" s="7">
        <v>1945.2</v>
      </c>
      <c r="F15" s="14">
        <f t="shared" si="1"/>
        <v>79742.22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16229.87</v>
      </c>
      <c r="C17" s="7">
        <v>35166.78</v>
      </c>
      <c r="D17" s="7">
        <v>25889.67</v>
      </c>
      <c r="E17" s="7">
        <v>1932.05</v>
      </c>
      <c r="F17" s="14">
        <f t="shared" si="1"/>
        <v>79218.37000000001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126356.82</v>
      </c>
      <c r="C19" s="5">
        <f>SUM(C13:C18)</f>
        <v>273794.43</v>
      </c>
      <c r="D19" s="5">
        <f>SUM(D13:D18)</f>
        <v>201547.36</v>
      </c>
      <c r="E19" s="5">
        <f>SUM(E13:E18)</f>
        <v>15043.01</v>
      </c>
      <c r="F19" s="17">
        <f t="shared" si="1"/>
        <v>616741.62</v>
      </c>
    </row>
    <row r="20" spans="1:6" ht="12" customHeight="1" x14ac:dyDescent="0.25">
      <c r="A20" s="1" t="s">
        <v>18</v>
      </c>
      <c r="B20" s="9">
        <f>B10-B19</f>
        <v>923058.62999999989</v>
      </c>
      <c r="C20" s="9">
        <f>C10-C19</f>
        <v>1757559.3599999999</v>
      </c>
      <c r="D20" s="9">
        <f>D10-D19</f>
        <v>1310535.52</v>
      </c>
      <c r="E20" s="9">
        <f>E10-E19</f>
        <v>109893.96</v>
      </c>
      <c r="F20" s="17">
        <f t="shared" si="1"/>
        <v>4101047.4699999997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18348.669999999998</v>
      </c>
      <c r="C23" s="5">
        <v>35517.33</v>
      </c>
      <c r="D23" s="5">
        <v>26438.22</v>
      </c>
      <c r="E23" s="5">
        <v>2184.48</v>
      </c>
      <c r="F23" s="15">
        <f t="shared" ref="F23:F28" si="2">SUM(B23:E23)</f>
        <v>82488.7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18348.669999999998</v>
      </c>
      <c r="C28" s="9">
        <f>SUM(C23:C27)</f>
        <v>35517.33</v>
      </c>
      <c r="D28" s="9">
        <f>SUM(D23:D27)</f>
        <v>26438.22</v>
      </c>
      <c r="E28" s="9">
        <f>SUM(E23:E27)</f>
        <v>2184.48</v>
      </c>
      <c r="F28" s="17">
        <f t="shared" si="2"/>
        <v>82488.7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904709.95999999985</v>
      </c>
      <c r="C30" s="9">
        <f>C20-C28</f>
        <v>1722042.0299999998</v>
      </c>
      <c r="D30" s="9">
        <f>D20-D28</f>
        <v>1284097.3</v>
      </c>
      <c r="E30" s="9">
        <f>E20-E28</f>
        <v>107709.48000000001</v>
      </c>
      <c r="F30" s="17">
        <f>SUM(B30:E30)</f>
        <v>4018558.77</v>
      </c>
    </row>
    <row r="31" spans="1:6" ht="12" customHeight="1" x14ac:dyDescent="0.25">
      <c r="A31" s="6" t="s">
        <v>27</v>
      </c>
      <c r="B31" s="7">
        <v>116.94</v>
      </c>
      <c r="C31" s="7">
        <v>72284.62</v>
      </c>
      <c r="D31" s="7">
        <v>53210.26</v>
      </c>
      <c r="E31" s="7">
        <v>13.92</v>
      </c>
      <c r="F31" s="14">
        <f>SUM(B31:E31)</f>
        <v>125625.74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904593.0199999999</v>
      </c>
      <c r="C33" s="9">
        <f>C30-SUM(C31:C32)</f>
        <v>1649757.4099999997</v>
      </c>
      <c r="D33" s="9">
        <f>D30-SUM(D31:D32)</f>
        <v>1230887.04</v>
      </c>
      <c r="E33" s="9">
        <f>E30-SUM(E31:E32)</f>
        <v>107695.56000000001</v>
      </c>
      <c r="F33" s="17">
        <f>SUM(B33:E33)</f>
        <v>3892933.03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529339.34</v>
      </c>
      <c r="D36" s="5">
        <v>389656.3</v>
      </c>
      <c r="E36" s="5">
        <v>0</v>
      </c>
      <c r="F36" s="15">
        <f>SUM(B36:E36)</f>
        <v>918995.6399999999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LONDON CSD</oddHeader>
    <evenHeader>&amp;CAUDITOR'S OFFICE, MADISON COUNTY
STATEMENT OF SEMI-ANNUAL APPORTIONMENT OF TAXES
MADE AT THE SECOND HALF REAL ESTATE SETTLEMENT TAX YEAR 2025, WITH THE COUNTY TREASURER FOR LONDON CSD</evenHeader>
    <firstHeader>&amp;CAUDITOR'S OFFICE, MADISON COUNTY
STATEMENT OF SEMI-ANNUAL APPORTIONMENT OF TAXES
MADE AT THE SECOND HALF REAL ESTATE SETTLEMENT TAX YEAR 2025, WITH THE COUNTY TREASURER FOR LONDON CSD</first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K99"/>
  <sheetViews>
    <sheetView workbookViewId="0">
      <selection activeCell="K4" sqref="K4"/>
    </sheetView>
  </sheetViews>
  <sheetFormatPr defaultRowHeight="12.6" customHeight="1" x14ac:dyDescent="0.25"/>
  <cols>
    <col min="1" max="1" width="23" customWidth="1"/>
    <col min="2" max="8" width="11" style="2" customWidth="1"/>
    <col min="9" max="9" width="11" customWidth="1"/>
    <col min="11" max="11" width="10.85546875" bestFit="1" customWidth="1"/>
  </cols>
  <sheetData>
    <row r="2" spans="1:11" ht="30" customHeight="1" x14ac:dyDescent="0.25">
      <c r="A2" s="1" t="s">
        <v>0</v>
      </c>
      <c r="B2" s="3" t="s">
        <v>71</v>
      </c>
      <c r="C2" s="3" t="s">
        <v>72</v>
      </c>
      <c r="D2" s="3" t="s">
        <v>73</v>
      </c>
      <c r="E2" s="3" t="s">
        <v>74</v>
      </c>
      <c r="F2" s="3" t="s">
        <v>75</v>
      </c>
      <c r="G2" s="3" t="s">
        <v>76</v>
      </c>
      <c r="H2" s="3" t="s">
        <v>77</v>
      </c>
      <c r="I2" s="1" t="s">
        <v>1</v>
      </c>
    </row>
    <row r="3" spans="1:11" ht="12" customHeight="1" x14ac:dyDescent="0.25">
      <c r="A3" s="1" t="s">
        <v>2</v>
      </c>
    </row>
    <row r="4" spans="1:11" ht="12" customHeight="1" x14ac:dyDescent="0.25">
      <c r="A4" s="4" t="s">
        <v>3</v>
      </c>
      <c r="B4" s="5">
        <v>792794.16</v>
      </c>
      <c r="C4" s="5">
        <v>634770.23</v>
      </c>
      <c r="D4" s="5">
        <v>280096.63</v>
      </c>
      <c r="E4" s="5">
        <v>273232.21999999997</v>
      </c>
      <c r="F4" s="5">
        <v>111603.18</v>
      </c>
      <c r="G4" s="5">
        <v>305019.19</v>
      </c>
      <c r="H4" s="5">
        <v>489522.49</v>
      </c>
      <c r="I4" s="15">
        <f t="shared" ref="I4:I10" si="0">SUM(B4:H4)</f>
        <v>2887038.0999999996</v>
      </c>
      <c r="K4" s="18"/>
    </row>
    <row r="5" spans="1:11" ht="12" customHeight="1" x14ac:dyDescent="0.25">
      <c r="A5" s="6" t="s">
        <v>4</v>
      </c>
      <c r="B5" s="7">
        <v>28084.560000000001</v>
      </c>
      <c r="C5" s="7">
        <v>80714.539999999994</v>
      </c>
      <c r="D5" s="7">
        <v>31089.86</v>
      </c>
      <c r="E5" s="7">
        <v>30312.67</v>
      </c>
      <c r="F5" s="7">
        <v>12954.3</v>
      </c>
      <c r="G5" s="7">
        <v>25908.63</v>
      </c>
      <c r="H5" s="7">
        <v>41453.160000000003</v>
      </c>
      <c r="I5" s="14">
        <f t="shared" si="0"/>
        <v>250517.72</v>
      </c>
    </row>
    <row r="6" spans="1:11" ht="12" customHeight="1" x14ac:dyDescent="0.25">
      <c r="A6" s="6" t="s">
        <v>5</v>
      </c>
      <c r="B6" s="7">
        <v>276658.52</v>
      </c>
      <c r="C6" s="7">
        <v>867948.08</v>
      </c>
      <c r="D6" s="7">
        <v>325480.61</v>
      </c>
      <c r="E6" s="7">
        <v>317343.49</v>
      </c>
      <c r="F6" s="7">
        <v>135616.87</v>
      </c>
      <c r="G6" s="7">
        <v>271233.90000000002</v>
      </c>
      <c r="H6" s="7">
        <v>433974.05</v>
      </c>
      <c r="I6" s="16">
        <f t="shared" si="0"/>
        <v>2628255.5199999996</v>
      </c>
    </row>
    <row r="7" spans="1:11" ht="12" customHeight="1" x14ac:dyDescent="0.25">
      <c r="A7" s="4" t="s">
        <v>6</v>
      </c>
      <c r="B7" s="5">
        <f t="shared" ref="B7:H7" si="1">SUM(B4:B6)</f>
        <v>1097537.2400000002</v>
      </c>
      <c r="C7" s="5">
        <f t="shared" si="1"/>
        <v>1583432.85</v>
      </c>
      <c r="D7" s="5">
        <f t="shared" si="1"/>
        <v>636667.1</v>
      </c>
      <c r="E7" s="5">
        <f t="shared" si="1"/>
        <v>620888.37999999989</v>
      </c>
      <c r="F7" s="5">
        <f t="shared" si="1"/>
        <v>260174.34999999998</v>
      </c>
      <c r="G7" s="5">
        <f t="shared" si="1"/>
        <v>602161.72</v>
      </c>
      <c r="H7" s="5">
        <f t="shared" si="1"/>
        <v>964949.7</v>
      </c>
      <c r="I7" s="14">
        <f t="shared" si="0"/>
        <v>5765811.3399999999</v>
      </c>
    </row>
    <row r="8" spans="1:11" ht="12" customHeight="1" x14ac:dyDescent="0.25">
      <c r="A8" s="6" t="s">
        <v>7</v>
      </c>
      <c r="B8" s="7">
        <v>21860.09</v>
      </c>
      <c r="C8" s="7">
        <v>9720.5</v>
      </c>
      <c r="D8" s="7">
        <v>5305.98</v>
      </c>
      <c r="E8" s="7">
        <v>5178.76</v>
      </c>
      <c r="F8" s="7">
        <v>1373.32</v>
      </c>
      <c r="G8" s="7">
        <v>7243.7</v>
      </c>
      <c r="H8" s="7">
        <v>11649.07</v>
      </c>
      <c r="I8" s="14">
        <f t="shared" si="0"/>
        <v>62331.42</v>
      </c>
    </row>
    <row r="9" spans="1:11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14">
        <f t="shared" si="0"/>
        <v>0</v>
      </c>
    </row>
    <row r="10" spans="1:11" ht="12" customHeight="1" x14ac:dyDescent="0.25">
      <c r="A10" s="8" t="s">
        <v>9</v>
      </c>
      <c r="B10" s="9">
        <f t="shared" ref="B10:H10" si="2">SUM(B7:B8) - B9</f>
        <v>1119397.3300000003</v>
      </c>
      <c r="C10" s="9">
        <f t="shared" si="2"/>
        <v>1593153.35</v>
      </c>
      <c r="D10" s="9">
        <f t="shared" si="2"/>
        <v>641973.07999999996</v>
      </c>
      <c r="E10" s="9">
        <f t="shared" si="2"/>
        <v>626067.1399999999</v>
      </c>
      <c r="F10" s="9">
        <f t="shared" si="2"/>
        <v>261547.66999999998</v>
      </c>
      <c r="G10" s="9">
        <f t="shared" si="2"/>
        <v>609405.41999999993</v>
      </c>
      <c r="H10" s="9">
        <f t="shared" si="2"/>
        <v>976598.7699999999</v>
      </c>
      <c r="I10" s="17">
        <f t="shared" si="0"/>
        <v>5828142.7599999998</v>
      </c>
    </row>
    <row r="11" spans="1:11" ht="6" customHeight="1" x14ac:dyDescent="0.25"/>
    <row r="12" spans="1:11" ht="12" customHeight="1" x14ac:dyDescent="0.25">
      <c r="A12" s="10" t="s">
        <v>10</v>
      </c>
    </row>
    <row r="13" spans="1:11" ht="12" customHeight="1" x14ac:dyDescent="0.25">
      <c r="A13" s="4" t="s">
        <v>11</v>
      </c>
      <c r="B13" s="5">
        <v>102060.49</v>
      </c>
      <c r="C13" s="5">
        <v>95503.54</v>
      </c>
      <c r="D13" s="5">
        <v>42144.81</v>
      </c>
      <c r="E13" s="5">
        <v>41111.79</v>
      </c>
      <c r="F13" s="5">
        <v>14362</v>
      </c>
      <c r="G13" s="5">
        <v>45898.239999999998</v>
      </c>
      <c r="H13" s="5">
        <v>73664.070000000007</v>
      </c>
      <c r="I13" s="15">
        <f t="shared" ref="I13:I20" si="3">SUM(B13:H13)</f>
        <v>414744.94</v>
      </c>
    </row>
    <row r="14" spans="1:11" ht="12" customHeight="1" x14ac:dyDescent="0.25">
      <c r="A14" s="6" t="s">
        <v>12</v>
      </c>
      <c r="B14" s="7">
        <v>-9.44</v>
      </c>
      <c r="C14" s="7">
        <v>-8.84</v>
      </c>
      <c r="D14" s="7">
        <v>-3.9</v>
      </c>
      <c r="E14" s="7">
        <v>-3.81</v>
      </c>
      <c r="F14" s="7">
        <v>-1.33</v>
      </c>
      <c r="G14" s="7">
        <v>-4.25</v>
      </c>
      <c r="H14" s="7">
        <v>-6.82</v>
      </c>
      <c r="I14" s="14">
        <f t="shared" si="3"/>
        <v>-38.39</v>
      </c>
    </row>
    <row r="15" spans="1:11" ht="12" customHeight="1" x14ac:dyDescent="0.25">
      <c r="A15" s="6" t="s">
        <v>13</v>
      </c>
      <c r="B15" s="7">
        <v>11087.47</v>
      </c>
      <c r="C15" s="7">
        <v>10382.32</v>
      </c>
      <c r="D15" s="7">
        <v>4580.8999999999996</v>
      </c>
      <c r="E15" s="7">
        <v>4468.9799999999996</v>
      </c>
      <c r="F15" s="7">
        <v>1561.3</v>
      </c>
      <c r="G15" s="7">
        <v>4987.8599999999997</v>
      </c>
      <c r="H15" s="7">
        <v>8005.31</v>
      </c>
      <c r="I15" s="14">
        <f t="shared" si="3"/>
        <v>45074.14</v>
      </c>
    </row>
    <row r="16" spans="1:11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4">
        <f t="shared" si="3"/>
        <v>0</v>
      </c>
    </row>
    <row r="17" spans="1:9" ht="12" customHeight="1" x14ac:dyDescent="0.25">
      <c r="A17" s="6" t="s">
        <v>15</v>
      </c>
      <c r="B17" s="7">
        <v>11526.26</v>
      </c>
      <c r="C17" s="7">
        <v>10881.35</v>
      </c>
      <c r="D17" s="7">
        <v>4793.24</v>
      </c>
      <c r="E17" s="7">
        <v>4675.53</v>
      </c>
      <c r="F17" s="7">
        <v>1639.32</v>
      </c>
      <c r="G17" s="7">
        <v>5204.72</v>
      </c>
      <c r="H17" s="7">
        <v>8358.2000000000007</v>
      </c>
      <c r="I17" s="14">
        <f t="shared" si="3"/>
        <v>47078.619999999995</v>
      </c>
    </row>
    <row r="18" spans="1:9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16">
        <f t="shared" si="3"/>
        <v>0</v>
      </c>
    </row>
    <row r="19" spans="1:9" ht="12" customHeight="1" x14ac:dyDescent="0.25">
      <c r="A19" s="4" t="s">
        <v>17</v>
      </c>
      <c r="B19" s="5">
        <f t="shared" ref="B19:H19" si="4">SUM(B13:B18)</f>
        <v>124664.78</v>
      </c>
      <c r="C19" s="5">
        <f t="shared" si="4"/>
        <v>116758.37</v>
      </c>
      <c r="D19" s="5">
        <f t="shared" si="4"/>
        <v>51515.049999999996</v>
      </c>
      <c r="E19" s="5">
        <f t="shared" si="4"/>
        <v>50252.490000000005</v>
      </c>
      <c r="F19" s="5">
        <f t="shared" si="4"/>
        <v>17561.29</v>
      </c>
      <c r="G19" s="5">
        <f t="shared" si="4"/>
        <v>56086.57</v>
      </c>
      <c r="H19" s="5">
        <f t="shared" si="4"/>
        <v>90020.76</v>
      </c>
      <c r="I19" s="17">
        <f t="shared" si="3"/>
        <v>506859.31</v>
      </c>
    </row>
    <row r="20" spans="1:9" ht="12" customHeight="1" x14ac:dyDescent="0.25">
      <c r="A20" s="1" t="s">
        <v>18</v>
      </c>
      <c r="B20" s="9">
        <f t="shared" ref="B20:H20" si="5">B10-B19</f>
        <v>994732.55000000028</v>
      </c>
      <c r="C20" s="9">
        <f t="shared" si="5"/>
        <v>1476394.98</v>
      </c>
      <c r="D20" s="9">
        <f t="shared" si="5"/>
        <v>590458.02999999991</v>
      </c>
      <c r="E20" s="9">
        <f t="shared" si="5"/>
        <v>575814.64999999991</v>
      </c>
      <c r="F20" s="9">
        <f t="shared" si="5"/>
        <v>243986.37999999998</v>
      </c>
      <c r="G20" s="9">
        <f t="shared" si="5"/>
        <v>553318.85</v>
      </c>
      <c r="H20" s="9">
        <f t="shared" si="5"/>
        <v>886578.00999999989</v>
      </c>
      <c r="I20" s="17">
        <f t="shared" si="3"/>
        <v>5321283.4499999993</v>
      </c>
    </row>
    <row r="21" spans="1:9" ht="6" customHeight="1" x14ac:dyDescent="0.25"/>
    <row r="22" spans="1:9" ht="12" customHeight="1" x14ac:dyDescent="0.25">
      <c r="A22" s="10" t="s">
        <v>19</v>
      </c>
    </row>
    <row r="23" spans="1:9" ht="12" customHeight="1" x14ac:dyDescent="0.25">
      <c r="A23" s="4" t="s">
        <v>20</v>
      </c>
      <c r="B23" s="5">
        <v>18859.72</v>
      </c>
      <c r="C23" s="5">
        <v>25620.38</v>
      </c>
      <c r="D23" s="5">
        <v>10386.44</v>
      </c>
      <c r="E23" s="5">
        <v>10129.219999999999</v>
      </c>
      <c r="F23" s="5">
        <v>4223.8</v>
      </c>
      <c r="G23" s="5">
        <v>9956.68</v>
      </c>
      <c r="H23" s="5">
        <v>15957.82</v>
      </c>
      <c r="I23" s="15">
        <f t="shared" ref="I23:I28" si="6">SUM(B23:H23)</f>
        <v>95134.060000000027</v>
      </c>
    </row>
    <row r="24" spans="1:9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14">
        <f t="shared" si="6"/>
        <v>0</v>
      </c>
    </row>
    <row r="25" spans="1:9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4">
        <f t="shared" si="6"/>
        <v>0</v>
      </c>
    </row>
    <row r="26" spans="1:9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14">
        <f t="shared" si="6"/>
        <v>0</v>
      </c>
    </row>
    <row r="27" spans="1:9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14">
        <f t="shared" si="6"/>
        <v>0</v>
      </c>
    </row>
    <row r="28" spans="1:9" ht="12" customHeight="1" x14ac:dyDescent="0.25">
      <c r="A28" s="8" t="s">
        <v>25</v>
      </c>
      <c r="B28" s="9">
        <f t="shared" ref="B28:H28" si="7">SUM(B23:B27)</f>
        <v>18859.72</v>
      </c>
      <c r="C28" s="9">
        <f t="shared" si="7"/>
        <v>25620.38</v>
      </c>
      <c r="D28" s="9">
        <f t="shared" si="7"/>
        <v>10386.44</v>
      </c>
      <c r="E28" s="9">
        <f t="shared" si="7"/>
        <v>10129.219999999999</v>
      </c>
      <c r="F28" s="9">
        <f t="shared" si="7"/>
        <v>4223.8</v>
      </c>
      <c r="G28" s="9">
        <f t="shared" si="7"/>
        <v>9956.68</v>
      </c>
      <c r="H28" s="9">
        <f t="shared" si="7"/>
        <v>15957.82</v>
      </c>
      <c r="I28" s="17">
        <f t="shared" si="6"/>
        <v>95134.060000000027</v>
      </c>
    </row>
    <row r="29" spans="1:9" ht="6" customHeight="1" x14ac:dyDescent="0.25"/>
    <row r="30" spans="1:9" ht="12" customHeight="1" x14ac:dyDescent="0.25">
      <c r="A30" s="8" t="s">
        <v>26</v>
      </c>
      <c r="B30" s="9">
        <f t="shared" ref="B30:H30" si="8">B20-B28</f>
        <v>975872.83000000031</v>
      </c>
      <c r="C30" s="9">
        <f t="shared" si="8"/>
        <v>1450774.6</v>
      </c>
      <c r="D30" s="9">
        <f t="shared" si="8"/>
        <v>580071.59</v>
      </c>
      <c r="E30" s="9">
        <f t="shared" si="8"/>
        <v>565685.42999999993</v>
      </c>
      <c r="F30" s="9">
        <f t="shared" si="8"/>
        <v>239762.58</v>
      </c>
      <c r="G30" s="9">
        <f t="shared" si="8"/>
        <v>543362.16999999993</v>
      </c>
      <c r="H30" s="9">
        <f t="shared" si="8"/>
        <v>870620.19</v>
      </c>
      <c r="I30" s="17">
        <f>SUM(B30:H30)</f>
        <v>5226149.3900000006</v>
      </c>
    </row>
    <row r="31" spans="1:9" ht="12" customHeight="1" x14ac:dyDescent="0.25">
      <c r="A31" s="6" t="s">
        <v>27</v>
      </c>
      <c r="B31" s="7">
        <v>488.79</v>
      </c>
      <c r="C31" s="7">
        <v>37625.43</v>
      </c>
      <c r="D31" s="7">
        <v>16603.650000000001</v>
      </c>
      <c r="E31" s="7">
        <v>16196.94</v>
      </c>
      <c r="F31" s="7">
        <v>68.75</v>
      </c>
      <c r="G31" s="7">
        <v>18082.240000000002</v>
      </c>
      <c r="H31" s="7">
        <v>29021.19</v>
      </c>
      <c r="I31" s="14">
        <f>SUM(B31:H31)</f>
        <v>118086.99</v>
      </c>
    </row>
    <row r="32" spans="1:9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14">
        <f>SUM(B32:H32)</f>
        <v>0</v>
      </c>
    </row>
    <row r="33" spans="1:10" ht="12" customHeight="1" x14ac:dyDescent="0.25">
      <c r="A33" s="1" t="s">
        <v>29</v>
      </c>
      <c r="B33" s="9">
        <f t="shared" ref="B33:H33" si="9">B30-SUM(B31:B32)</f>
        <v>975384.04000000027</v>
      </c>
      <c r="C33" s="9">
        <f t="shared" si="9"/>
        <v>1413149.1700000002</v>
      </c>
      <c r="D33" s="9">
        <f t="shared" si="9"/>
        <v>563467.93999999994</v>
      </c>
      <c r="E33" s="9">
        <f t="shared" si="9"/>
        <v>549488.49</v>
      </c>
      <c r="F33" s="9">
        <f t="shared" si="9"/>
        <v>239693.83</v>
      </c>
      <c r="G33" s="9">
        <f t="shared" si="9"/>
        <v>525279.92999999993</v>
      </c>
      <c r="H33" s="9">
        <f t="shared" si="9"/>
        <v>841599</v>
      </c>
      <c r="I33" s="17">
        <f>SUM(B33:H33)</f>
        <v>5108062.4000000004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1"/>
      <c r="I35" s="10"/>
    </row>
    <row r="36" spans="1:10" ht="12" customHeight="1" x14ac:dyDescent="0.25">
      <c r="A36" s="6" t="s">
        <v>31</v>
      </c>
      <c r="B36" s="5">
        <v>0</v>
      </c>
      <c r="C36" s="5">
        <v>149273.51999999999</v>
      </c>
      <c r="D36" s="5">
        <v>65872.98</v>
      </c>
      <c r="E36" s="5">
        <v>64259.199999999997</v>
      </c>
      <c r="F36" s="5">
        <v>0</v>
      </c>
      <c r="G36" s="5">
        <v>71739.679999999993</v>
      </c>
      <c r="H36" s="5">
        <v>115137.64</v>
      </c>
      <c r="I36" s="15">
        <f>SUM(B36:H36)</f>
        <v>466283.02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19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3"/>
      <c r="H40" s="13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MADISON PLAINS LSD</oddHeader>
    <evenHeader>&amp;CAUDITOR'S OFFICE, MADISON COUNTY
STATEMENT OF SEMI-ANNUAL APPORTIONMENT OF TAXES
MADE AT THE SECOND HALF REAL ESTATE SETTLEMENT TAX YEAR 2025, WITH THE COUNTY TREASURER FOR MADISON PLAINS LSD</evenHeader>
    <firstHeader>&amp;CAUDITOR'S OFFICE, MADISON COUNTY
STATEMENT OF SEMI-ANNUAL APPORTIONMENT OF TAXES
MADE AT THE SECOND HALF REAL ESTATE SETTLEMENT TAX YEAR 2025, WITH THE COUNTY TREASURER FOR MADISON PLAINS LSD</first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8" width="11" style="2" customWidth="1"/>
    <col min="9" max="9" width="11" customWidth="1"/>
  </cols>
  <sheetData>
    <row r="2" spans="1:9" ht="30" customHeight="1" x14ac:dyDescent="0.25">
      <c r="A2" s="1" t="s">
        <v>0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84</v>
      </c>
      <c r="I2" s="1" t="s">
        <v>1</v>
      </c>
    </row>
    <row r="3" spans="1:9" ht="12" customHeight="1" x14ac:dyDescent="0.25">
      <c r="A3" s="1" t="s">
        <v>2</v>
      </c>
    </row>
    <row r="4" spans="1:9" ht="12" customHeight="1" x14ac:dyDescent="0.25">
      <c r="A4" s="4" t="s">
        <v>3</v>
      </c>
      <c r="B4" s="5">
        <v>12185.16</v>
      </c>
      <c r="C4" s="5">
        <v>24444.84</v>
      </c>
      <c r="D4" s="5">
        <v>2682.33</v>
      </c>
      <c r="E4" s="5">
        <v>4332.47</v>
      </c>
      <c r="F4" s="5">
        <v>5415.59</v>
      </c>
      <c r="G4" s="5">
        <v>514.26</v>
      </c>
      <c r="H4" s="5">
        <v>3790.97</v>
      </c>
      <c r="I4" s="15">
        <f t="shared" ref="I4:I10" si="0">SUM(B4:H4)</f>
        <v>53365.62</v>
      </c>
    </row>
    <row r="5" spans="1:9" ht="12" customHeight="1" x14ac:dyDescent="0.25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14">
        <f t="shared" si="0"/>
        <v>0</v>
      </c>
    </row>
    <row r="6" spans="1:9" ht="12" customHeight="1" x14ac:dyDescent="0.25">
      <c r="A6" s="6" t="s">
        <v>5</v>
      </c>
      <c r="B6" s="7">
        <v>397.69</v>
      </c>
      <c r="C6" s="7">
        <v>1926.61</v>
      </c>
      <c r="D6" s="7">
        <v>441.89</v>
      </c>
      <c r="E6" s="7">
        <v>141.4</v>
      </c>
      <c r="F6" s="7">
        <v>176.76</v>
      </c>
      <c r="G6" s="7">
        <v>44.18</v>
      </c>
      <c r="H6" s="7">
        <v>123.73</v>
      </c>
      <c r="I6" s="16">
        <f t="shared" si="0"/>
        <v>3252.2599999999993</v>
      </c>
    </row>
    <row r="7" spans="1:9" ht="12" customHeight="1" x14ac:dyDescent="0.25">
      <c r="A7" s="4" t="s">
        <v>6</v>
      </c>
      <c r="B7" s="5">
        <f t="shared" ref="B7:H7" si="1">SUM(B4:B6)</f>
        <v>12582.85</v>
      </c>
      <c r="C7" s="5">
        <f t="shared" si="1"/>
        <v>26371.45</v>
      </c>
      <c r="D7" s="5">
        <f t="shared" si="1"/>
        <v>3124.22</v>
      </c>
      <c r="E7" s="5">
        <f t="shared" si="1"/>
        <v>4473.87</v>
      </c>
      <c r="F7" s="5">
        <f t="shared" si="1"/>
        <v>5592.35</v>
      </c>
      <c r="G7" s="5">
        <f t="shared" si="1"/>
        <v>558.43999999999994</v>
      </c>
      <c r="H7" s="5">
        <f t="shared" si="1"/>
        <v>3914.7</v>
      </c>
      <c r="I7" s="14">
        <f t="shared" si="0"/>
        <v>56617.880000000005</v>
      </c>
    </row>
    <row r="8" spans="1:9" ht="12" customHeight="1" x14ac:dyDescent="0.25">
      <c r="A8" s="6" t="s">
        <v>7</v>
      </c>
      <c r="B8" s="7">
        <v>131.32</v>
      </c>
      <c r="C8" s="7">
        <v>450.4</v>
      </c>
      <c r="D8" s="7">
        <v>27.71</v>
      </c>
      <c r="E8" s="7">
        <v>46.69</v>
      </c>
      <c r="F8" s="7">
        <v>58.37</v>
      </c>
      <c r="G8" s="7">
        <v>5.45</v>
      </c>
      <c r="H8" s="7">
        <v>40.86</v>
      </c>
      <c r="I8" s="14">
        <f t="shared" si="0"/>
        <v>760.80000000000018</v>
      </c>
    </row>
    <row r="9" spans="1:9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14">
        <f t="shared" si="0"/>
        <v>0</v>
      </c>
    </row>
    <row r="10" spans="1:9" ht="12" customHeight="1" x14ac:dyDescent="0.25">
      <c r="A10" s="8" t="s">
        <v>9</v>
      </c>
      <c r="B10" s="9">
        <f t="shared" ref="B10:H10" si="2">SUM(B7:B8) - B9</f>
        <v>12714.17</v>
      </c>
      <c r="C10" s="9">
        <f t="shared" si="2"/>
        <v>26821.850000000002</v>
      </c>
      <c r="D10" s="9">
        <f t="shared" si="2"/>
        <v>3151.93</v>
      </c>
      <c r="E10" s="9">
        <f t="shared" si="2"/>
        <v>4520.5599999999995</v>
      </c>
      <c r="F10" s="9">
        <f t="shared" si="2"/>
        <v>5650.72</v>
      </c>
      <c r="G10" s="9">
        <f t="shared" si="2"/>
        <v>563.89</v>
      </c>
      <c r="H10" s="9">
        <f t="shared" si="2"/>
        <v>3955.56</v>
      </c>
      <c r="I10" s="17">
        <f t="shared" si="0"/>
        <v>57378.68</v>
      </c>
    </row>
    <row r="11" spans="1:9" ht="6" customHeight="1" x14ac:dyDescent="0.25"/>
    <row r="12" spans="1:9" ht="12" customHeight="1" x14ac:dyDescent="0.25">
      <c r="A12" s="10" t="s">
        <v>10</v>
      </c>
    </row>
    <row r="13" spans="1:9" ht="12" customHeight="1" x14ac:dyDescent="0.25">
      <c r="A13" s="4" t="s">
        <v>11</v>
      </c>
      <c r="B13" s="5">
        <v>1432.02</v>
      </c>
      <c r="C13" s="5">
        <v>4932.6000000000004</v>
      </c>
      <c r="D13" s="5">
        <v>315.2</v>
      </c>
      <c r="E13" s="5">
        <v>509.23</v>
      </c>
      <c r="F13" s="5">
        <v>636.52</v>
      </c>
      <c r="G13" s="5">
        <v>60.42</v>
      </c>
      <c r="H13" s="5">
        <v>445.52</v>
      </c>
      <c r="I13" s="15">
        <f t="shared" ref="I13:I20" si="3">SUM(B13:H13)</f>
        <v>8331.510000000002</v>
      </c>
    </row>
    <row r="14" spans="1:9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14">
        <f t="shared" si="3"/>
        <v>0</v>
      </c>
    </row>
    <row r="15" spans="1:9" ht="12" customHeight="1" x14ac:dyDescent="0.25">
      <c r="A15" s="6" t="s">
        <v>13</v>
      </c>
      <c r="B15" s="7">
        <v>85.13</v>
      </c>
      <c r="C15" s="7">
        <v>293.2</v>
      </c>
      <c r="D15" s="7">
        <v>18.75</v>
      </c>
      <c r="E15" s="7">
        <v>30.27</v>
      </c>
      <c r="F15" s="7">
        <v>37.83</v>
      </c>
      <c r="G15" s="7">
        <v>3.58</v>
      </c>
      <c r="H15" s="7">
        <v>26.49</v>
      </c>
      <c r="I15" s="14">
        <f t="shared" si="3"/>
        <v>495.24999999999994</v>
      </c>
    </row>
    <row r="16" spans="1:9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14">
        <f t="shared" si="3"/>
        <v>0</v>
      </c>
    </row>
    <row r="17" spans="1:9" ht="12" customHeight="1" x14ac:dyDescent="0.25">
      <c r="A17" s="6" t="s">
        <v>15</v>
      </c>
      <c r="B17" s="7">
        <v>139.86000000000001</v>
      </c>
      <c r="C17" s="7">
        <v>481.81</v>
      </c>
      <c r="D17" s="7">
        <v>30.8</v>
      </c>
      <c r="E17" s="7">
        <v>49.77</v>
      </c>
      <c r="F17" s="7">
        <v>62.16</v>
      </c>
      <c r="G17" s="7">
        <v>5.88</v>
      </c>
      <c r="H17" s="7">
        <v>43.54</v>
      </c>
      <c r="I17" s="14">
        <f t="shared" si="3"/>
        <v>813.81999999999994</v>
      </c>
    </row>
    <row r="18" spans="1:9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16">
        <f t="shared" si="3"/>
        <v>0</v>
      </c>
    </row>
    <row r="19" spans="1:9" ht="12" customHeight="1" x14ac:dyDescent="0.25">
      <c r="A19" s="4" t="s">
        <v>17</v>
      </c>
      <c r="B19" s="5">
        <f t="shared" ref="B19:H19" si="4">SUM(B13:B18)</f>
        <v>1657.0100000000002</v>
      </c>
      <c r="C19" s="5">
        <f t="shared" si="4"/>
        <v>5707.6100000000006</v>
      </c>
      <c r="D19" s="5">
        <f t="shared" si="4"/>
        <v>364.75</v>
      </c>
      <c r="E19" s="5">
        <f t="shared" si="4"/>
        <v>589.27</v>
      </c>
      <c r="F19" s="5">
        <f t="shared" si="4"/>
        <v>736.51</v>
      </c>
      <c r="G19" s="5">
        <f t="shared" si="4"/>
        <v>69.88</v>
      </c>
      <c r="H19" s="5">
        <f t="shared" si="4"/>
        <v>515.54999999999995</v>
      </c>
      <c r="I19" s="17">
        <f t="shared" si="3"/>
        <v>9640.58</v>
      </c>
    </row>
    <row r="20" spans="1:9" ht="12" customHeight="1" x14ac:dyDescent="0.25">
      <c r="A20" s="1" t="s">
        <v>18</v>
      </c>
      <c r="B20" s="9">
        <f t="shared" ref="B20:H20" si="5">B10-B19</f>
        <v>11057.16</v>
      </c>
      <c r="C20" s="9">
        <f t="shared" si="5"/>
        <v>21114.240000000002</v>
      </c>
      <c r="D20" s="9">
        <f t="shared" si="5"/>
        <v>2787.18</v>
      </c>
      <c r="E20" s="9">
        <f t="shared" si="5"/>
        <v>3931.2899999999995</v>
      </c>
      <c r="F20" s="9">
        <f t="shared" si="5"/>
        <v>4914.21</v>
      </c>
      <c r="G20" s="9">
        <f t="shared" si="5"/>
        <v>494.01</v>
      </c>
      <c r="H20" s="9">
        <f t="shared" si="5"/>
        <v>3440.01</v>
      </c>
      <c r="I20" s="17">
        <f t="shared" si="3"/>
        <v>47738.100000000006</v>
      </c>
    </row>
    <row r="21" spans="1:9" ht="6" customHeight="1" x14ac:dyDescent="0.25"/>
    <row r="22" spans="1:9" ht="12" customHeight="1" x14ac:dyDescent="0.25">
      <c r="A22" s="10" t="s">
        <v>19</v>
      </c>
    </row>
    <row r="23" spans="1:9" ht="12" customHeight="1" x14ac:dyDescent="0.25">
      <c r="A23" s="4" t="s">
        <v>20</v>
      </c>
      <c r="B23" s="5">
        <v>222.31</v>
      </c>
      <c r="C23" s="5">
        <v>468.98</v>
      </c>
      <c r="D23" s="5">
        <v>55.12</v>
      </c>
      <c r="E23" s="5">
        <v>79.040000000000006</v>
      </c>
      <c r="F23" s="5">
        <v>98.81</v>
      </c>
      <c r="G23" s="5">
        <v>9.86</v>
      </c>
      <c r="H23" s="5">
        <v>69.180000000000007</v>
      </c>
      <c r="I23" s="15">
        <f t="shared" ref="I23:I28" si="6">SUM(B23:H23)</f>
        <v>1003.3</v>
      </c>
    </row>
    <row r="24" spans="1:9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14">
        <f t="shared" si="6"/>
        <v>0</v>
      </c>
    </row>
    <row r="25" spans="1:9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14">
        <f t="shared" si="6"/>
        <v>0</v>
      </c>
    </row>
    <row r="26" spans="1:9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14">
        <f t="shared" si="6"/>
        <v>0</v>
      </c>
    </row>
    <row r="27" spans="1:9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14">
        <f t="shared" si="6"/>
        <v>0</v>
      </c>
    </row>
    <row r="28" spans="1:9" ht="12" customHeight="1" x14ac:dyDescent="0.25">
      <c r="A28" s="8" t="s">
        <v>25</v>
      </c>
      <c r="B28" s="9">
        <f t="shared" ref="B28:H28" si="7">SUM(B23:B27)</f>
        <v>222.31</v>
      </c>
      <c r="C28" s="9">
        <f t="shared" si="7"/>
        <v>468.98</v>
      </c>
      <c r="D28" s="9">
        <f t="shared" si="7"/>
        <v>55.12</v>
      </c>
      <c r="E28" s="9">
        <f t="shared" si="7"/>
        <v>79.040000000000006</v>
      </c>
      <c r="F28" s="9">
        <f t="shared" si="7"/>
        <v>98.81</v>
      </c>
      <c r="G28" s="9">
        <f t="shared" si="7"/>
        <v>9.86</v>
      </c>
      <c r="H28" s="9">
        <f t="shared" si="7"/>
        <v>69.180000000000007</v>
      </c>
      <c r="I28" s="17">
        <f t="shared" si="6"/>
        <v>1003.3</v>
      </c>
    </row>
    <row r="29" spans="1:9" ht="6" customHeight="1" x14ac:dyDescent="0.25"/>
    <row r="30" spans="1:9" ht="12" customHeight="1" x14ac:dyDescent="0.25">
      <c r="A30" s="8" t="s">
        <v>26</v>
      </c>
      <c r="B30" s="9">
        <f t="shared" ref="B30:H30" si="8">B20-B28</f>
        <v>10834.85</v>
      </c>
      <c r="C30" s="9">
        <f t="shared" si="8"/>
        <v>20645.260000000002</v>
      </c>
      <c r="D30" s="9">
        <f t="shared" si="8"/>
        <v>2732.06</v>
      </c>
      <c r="E30" s="9">
        <f t="shared" si="8"/>
        <v>3852.2499999999995</v>
      </c>
      <c r="F30" s="9">
        <f t="shared" si="8"/>
        <v>4815.3999999999996</v>
      </c>
      <c r="G30" s="9">
        <f t="shared" si="8"/>
        <v>484.15</v>
      </c>
      <c r="H30" s="9">
        <f t="shared" si="8"/>
        <v>3370.8300000000004</v>
      </c>
      <c r="I30" s="17">
        <f>SUM(B30:H30)</f>
        <v>46734.8</v>
      </c>
    </row>
    <row r="31" spans="1:9" ht="12" customHeight="1" x14ac:dyDescent="0.25">
      <c r="A31" s="6" t="s">
        <v>27</v>
      </c>
      <c r="B31" s="7">
        <v>0</v>
      </c>
      <c r="C31" s="7">
        <v>3584.66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14">
        <f>SUM(B31:H31)</f>
        <v>3584.66</v>
      </c>
    </row>
    <row r="32" spans="1:9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14">
        <f>SUM(B32:H32)</f>
        <v>0</v>
      </c>
    </row>
    <row r="33" spans="1:10" ht="12" customHeight="1" x14ac:dyDescent="0.25">
      <c r="A33" s="1" t="s">
        <v>29</v>
      </c>
      <c r="B33" s="9">
        <f t="shared" ref="B33:H33" si="9">B30-SUM(B31:B32)</f>
        <v>10834.85</v>
      </c>
      <c r="C33" s="9">
        <f t="shared" si="9"/>
        <v>17060.600000000002</v>
      </c>
      <c r="D33" s="9">
        <f t="shared" si="9"/>
        <v>2732.06</v>
      </c>
      <c r="E33" s="9">
        <f t="shared" si="9"/>
        <v>3852.2499999999995</v>
      </c>
      <c r="F33" s="9">
        <f t="shared" si="9"/>
        <v>4815.3999999999996</v>
      </c>
      <c r="G33" s="9">
        <f t="shared" si="9"/>
        <v>484.15</v>
      </c>
      <c r="H33" s="9">
        <f t="shared" si="9"/>
        <v>3370.8300000000004</v>
      </c>
      <c r="I33" s="17">
        <f>SUM(B33:H33)</f>
        <v>43150.140000000007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1"/>
      <c r="I35" s="10"/>
    </row>
    <row r="36" spans="1:10" ht="12" customHeight="1" x14ac:dyDescent="0.25">
      <c r="A36" s="6" t="s">
        <v>31</v>
      </c>
      <c r="B36" s="5">
        <v>0</v>
      </c>
      <c r="C36" s="5">
        <v>21422.46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15">
        <f>SUM(B36:H36)</f>
        <v>21422.46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19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3"/>
      <c r="H40" s="13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MECHANICSBURG EVSD</oddHeader>
    <evenHeader>&amp;CAUDITOR'S OFFICE, MADISON COUNTY
STATEMENT OF SEMI-ANNUAL APPORTIONMENT OF TAXES
MADE AT THE SECOND HALF REAL ESTATE SETTLEMENT TAX YEAR 2025, WITH THE COUNTY TREASURER FOR MECHANICSBURG EVSD</evenHeader>
    <firstHeader>&amp;CAUDITOR'S OFFICE, MADISON COUNTY
STATEMENT OF SEMI-ANNUAL APPORTIONMENT OF TAXES
MADE AT THE SECOND HALF REAL ESTATE SETTLEMENT TAX YEAR 2025, WITH THE COUNTY TREASURER FOR MECHANICSBURG EVSD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N99"/>
  <sheetViews>
    <sheetView workbookViewId="0"/>
  </sheetViews>
  <sheetFormatPr defaultRowHeight="12.6" customHeight="1" x14ac:dyDescent="0.25"/>
  <cols>
    <col min="1" max="1" width="23" customWidth="1"/>
    <col min="2" max="13" width="11" style="2" customWidth="1"/>
    <col min="14" max="14" width="11" customWidth="1"/>
  </cols>
  <sheetData>
    <row r="2" spans="1:14" ht="30" customHeight="1" x14ac:dyDescent="0.25">
      <c r="A2" s="1" t="s">
        <v>0</v>
      </c>
      <c r="B2" s="3" t="s">
        <v>85</v>
      </c>
      <c r="C2" s="3" t="s">
        <v>86</v>
      </c>
      <c r="D2" s="3" t="s">
        <v>87</v>
      </c>
      <c r="E2" s="3" t="s">
        <v>88</v>
      </c>
      <c r="F2" s="3" t="s">
        <v>89</v>
      </c>
      <c r="G2" s="3" t="s">
        <v>90</v>
      </c>
      <c r="H2" s="3" t="s">
        <v>91</v>
      </c>
      <c r="I2" s="3" t="s">
        <v>92</v>
      </c>
      <c r="J2" s="3" t="s">
        <v>93</v>
      </c>
      <c r="K2" s="3" t="s">
        <v>94</v>
      </c>
      <c r="L2" s="3" t="s">
        <v>95</v>
      </c>
      <c r="M2" s="3" t="s">
        <v>96</v>
      </c>
      <c r="N2" s="1" t="s">
        <v>1</v>
      </c>
    </row>
    <row r="3" spans="1:14" ht="12" customHeight="1" x14ac:dyDescent="0.25">
      <c r="A3" s="1" t="s">
        <v>2</v>
      </c>
    </row>
    <row r="4" spans="1:14" ht="12" customHeight="1" x14ac:dyDescent="0.25">
      <c r="A4" s="4" t="s">
        <v>3</v>
      </c>
      <c r="B4" s="5">
        <v>3417.79</v>
      </c>
      <c r="C4" s="5">
        <v>1068.1400000000001</v>
      </c>
      <c r="D4" s="5">
        <v>17959.66</v>
      </c>
      <c r="E4" s="5">
        <v>1431.21</v>
      </c>
      <c r="F4" s="5">
        <v>267.01</v>
      </c>
      <c r="G4" s="5">
        <v>195.87</v>
      </c>
      <c r="H4" s="5">
        <v>267.01</v>
      </c>
      <c r="I4" s="5">
        <v>833.07</v>
      </c>
      <c r="J4" s="5">
        <v>216.1</v>
      </c>
      <c r="K4" s="5">
        <v>3417.79</v>
      </c>
      <c r="L4" s="5">
        <v>2509.0700000000002</v>
      </c>
      <c r="M4" s="5">
        <v>277</v>
      </c>
      <c r="N4" s="15">
        <f t="shared" ref="N4:N10" si="0">SUM(B4:M4)</f>
        <v>31859.719999999994</v>
      </c>
    </row>
    <row r="5" spans="1:14" ht="12" customHeight="1" x14ac:dyDescent="0.25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14">
        <f t="shared" si="0"/>
        <v>0</v>
      </c>
    </row>
    <row r="6" spans="1:14" ht="12" customHeight="1" x14ac:dyDescent="0.25">
      <c r="A6" s="6" t="s">
        <v>5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16">
        <f t="shared" si="0"/>
        <v>0</v>
      </c>
    </row>
    <row r="7" spans="1:14" ht="12" customHeight="1" x14ac:dyDescent="0.25">
      <c r="A7" s="4" t="s">
        <v>6</v>
      </c>
      <c r="B7" s="5">
        <f t="shared" ref="B7:M7" si="1">SUM(B4:B6)</f>
        <v>3417.79</v>
      </c>
      <c r="C7" s="5">
        <f t="shared" si="1"/>
        <v>1068.1400000000001</v>
      </c>
      <c r="D7" s="5">
        <f t="shared" si="1"/>
        <v>17959.66</v>
      </c>
      <c r="E7" s="5">
        <f t="shared" si="1"/>
        <v>1431.21</v>
      </c>
      <c r="F7" s="5">
        <f t="shared" si="1"/>
        <v>267.01</v>
      </c>
      <c r="G7" s="5">
        <f t="shared" si="1"/>
        <v>195.87</v>
      </c>
      <c r="H7" s="5">
        <f t="shared" si="1"/>
        <v>267.01</v>
      </c>
      <c r="I7" s="5">
        <f t="shared" si="1"/>
        <v>833.07</v>
      </c>
      <c r="J7" s="5">
        <f t="shared" si="1"/>
        <v>216.1</v>
      </c>
      <c r="K7" s="5">
        <f t="shared" si="1"/>
        <v>3417.79</v>
      </c>
      <c r="L7" s="5">
        <f t="shared" si="1"/>
        <v>2509.0700000000002</v>
      </c>
      <c r="M7" s="5">
        <f t="shared" si="1"/>
        <v>277</v>
      </c>
      <c r="N7" s="14">
        <f t="shared" si="0"/>
        <v>31859.719999999994</v>
      </c>
    </row>
    <row r="8" spans="1:14" ht="12" customHeight="1" x14ac:dyDescent="0.25">
      <c r="A8" s="6" t="s">
        <v>7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14">
        <f t="shared" si="0"/>
        <v>0</v>
      </c>
    </row>
    <row r="9" spans="1:14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14">
        <f t="shared" si="0"/>
        <v>0</v>
      </c>
    </row>
    <row r="10" spans="1:14" ht="12" customHeight="1" x14ac:dyDescent="0.25">
      <c r="A10" s="8" t="s">
        <v>9</v>
      </c>
      <c r="B10" s="9">
        <f t="shared" ref="B10:M10" si="2">SUM(B7:B8) - B9</f>
        <v>3417.79</v>
      </c>
      <c r="C10" s="9">
        <f t="shared" si="2"/>
        <v>1068.1400000000001</v>
      </c>
      <c r="D10" s="9">
        <f t="shared" si="2"/>
        <v>17959.66</v>
      </c>
      <c r="E10" s="9">
        <f t="shared" si="2"/>
        <v>1431.21</v>
      </c>
      <c r="F10" s="9">
        <f t="shared" si="2"/>
        <v>267.01</v>
      </c>
      <c r="G10" s="9">
        <f t="shared" si="2"/>
        <v>195.87</v>
      </c>
      <c r="H10" s="9">
        <f t="shared" si="2"/>
        <v>267.01</v>
      </c>
      <c r="I10" s="9">
        <f t="shared" si="2"/>
        <v>833.07</v>
      </c>
      <c r="J10" s="9">
        <f t="shared" si="2"/>
        <v>216.1</v>
      </c>
      <c r="K10" s="9">
        <f t="shared" si="2"/>
        <v>3417.79</v>
      </c>
      <c r="L10" s="9">
        <f t="shared" si="2"/>
        <v>2509.0700000000002</v>
      </c>
      <c r="M10" s="9">
        <f t="shared" si="2"/>
        <v>277</v>
      </c>
      <c r="N10" s="17">
        <f t="shared" si="0"/>
        <v>31859.719999999994</v>
      </c>
    </row>
    <row r="11" spans="1:14" ht="6" customHeight="1" x14ac:dyDescent="0.25"/>
    <row r="12" spans="1:14" ht="12" customHeight="1" x14ac:dyDescent="0.25">
      <c r="A12" s="10" t="s">
        <v>10</v>
      </c>
    </row>
    <row r="13" spans="1:14" ht="12" customHeight="1" x14ac:dyDescent="0.25">
      <c r="A13" s="4" t="s">
        <v>11</v>
      </c>
      <c r="B13" s="5">
        <v>342.89</v>
      </c>
      <c r="C13" s="5">
        <v>107.2</v>
      </c>
      <c r="D13" s="5">
        <v>1801.71</v>
      </c>
      <c r="E13" s="5">
        <v>143.55000000000001</v>
      </c>
      <c r="F13" s="5">
        <v>26.79</v>
      </c>
      <c r="G13" s="5">
        <v>19.64</v>
      </c>
      <c r="H13" s="5">
        <v>26.79</v>
      </c>
      <c r="I13" s="5">
        <v>83.58</v>
      </c>
      <c r="J13" s="5">
        <v>21.68</v>
      </c>
      <c r="K13" s="5">
        <v>342.89</v>
      </c>
      <c r="L13" s="5">
        <v>0</v>
      </c>
      <c r="M13" s="5">
        <v>0</v>
      </c>
      <c r="N13" s="15">
        <f t="shared" ref="N13:N20" si="3">SUM(B13:M13)</f>
        <v>2916.72</v>
      </c>
    </row>
    <row r="14" spans="1:14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14">
        <f t="shared" si="3"/>
        <v>0</v>
      </c>
    </row>
    <row r="15" spans="1:14" ht="12" customHeight="1" x14ac:dyDescent="0.25">
      <c r="A15" s="6" t="s">
        <v>13</v>
      </c>
      <c r="B15" s="7">
        <v>42.12</v>
      </c>
      <c r="C15" s="7">
        <v>13.15</v>
      </c>
      <c r="D15" s="7">
        <v>221.24</v>
      </c>
      <c r="E15" s="7">
        <v>17.63</v>
      </c>
      <c r="F15" s="7">
        <v>3.27</v>
      </c>
      <c r="G15" s="7">
        <v>2.4</v>
      </c>
      <c r="H15" s="7">
        <v>3.27</v>
      </c>
      <c r="I15" s="7">
        <v>10.27</v>
      </c>
      <c r="J15" s="7">
        <v>2.68</v>
      </c>
      <c r="K15" s="7">
        <v>42.12</v>
      </c>
      <c r="L15" s="7">
        <v>0</v>
      </c>
      <c r="M15" s="7">
        <v>0</v>
      </c>
      <c r="N15" s="14">
        <f t="shared" si="3"/>
        <v>358.14999999999992</v>
      </c>
    </row>
    <row r="16" spans="1:14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14">
        <f t="shared" si="3"/>
        <v>0</v>
      </c>
    </row>
    <row r="17" spans="1:14" ht="12" customHeight="1" x14ac:dyDescent="0.25">
      <c r="A17" s="6" t="s">
        <v>15</v>
      </c>
      <c r="B17" s="7">
        <v>56.84</v>
      </c>
      <c r="C17" s="7">
        <v>17.760000000000002</v>
      </c>
      <c r="D17" s="7">
        <v>298.68</v>
      </c>
      <c r="E17" s="7">
        <v>23.8</v>
      </c>
      <c r="F17" s="7">
        <v>4.4400000000000004</v>
      </c>
      <c r="G17" s="7">
        <v>3.24</v>
      </c>
      <c r="H17" s="7">
        <v>4.4400000000000004</v>
      </c>
      <c r="I17" s="7">
        <v>13.84</v>
      </c>
      <c r="J17" s="7">
        <v>3.6</v>
      </c>
      <c r="K17" s="7">
        <v>56.84</v>
      </c>
      <c r="L17" s="7">
        <v>47.72</v>
      </c>
      <c r="M17" s="7">
        <v>5.28</v>
      </c>
      <c r="N17" s="14">
        <f t="shared" si="3"/>
        <v>536.48</v>
      </c>
    </row>
    <row r="18" spans="1:14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16">
        <f t="shared" si="3"/>
        <v>0</v>
      </c>
    </row>
    <row r="19" spans="1:14" ht="12" customHeight="1" x14ac:dyDescent="0.25">
      <c r="A19" s="4" t="s">
        <v>17</v>
      </c>
      <c r="B19" s="5">
        <f t="shared" ref="B19:M19" si="4">SUM(B13:B18)</f>
        <v>441.85</v>
      </c>
      <c r="C19" s="5">
        <f t="shared" si="4"/>
        <v>138.11000000000001</v>
      </c>
      <c r="D19" s="5">
        <f t="shared" si="4"/>
        <v>2321.63</v>
      </c>
      <c r="E19" s="5">
        <f t="shared" si="4"/>
        <v>184.98000000000002</v>
      </c>
      <c r="F19" s="5">
        <f t="shared" si="4"/>
        <v>34.5</v>
      </c>
      <c r="G19" s="5">
        <f t="shared" si="4"/>
        <v>25.28</v>
      </c>
      <c r="H19" s="5">
        <f t="shared" si="4"/>
        <v>34.5</v>
      </c>
      <c r="I19" s="5">
        <f t="shared" si="4"/>
        <v>107.69</v>
      </c>
      <c r="J19" s="5">
        <f t="shared" si="4"/>
        <v>27.96</v>
      </c>
      <c r="K19" s="5">
        <f t="shared" si="4"/>
        <v>441.85</v>
      </c>
      <c r="L19" s="5">
        <f t="shared" si="4"/>
        <v>47.72</v>
      </c>
      <c r="M19" s="5">
        <f t="shared" si="4"/>
        <v>5.28</v>
      </c>
      <c r="N19" s="17">
        <f t="shared" si="3"/>
        <v>3811.3500000000004</v>
      </c>
    </row>
    <row r="20" spans="1:14" ht="12" customHeight="1" x14ac:dyDescent="0.25">
      <c r="A20" s="1" t="s">
        <v>18</v>
      </c>
      <c r="B20" s="9">
        <f t="shared" ref="B20:M20" si="5">B10-B19</f>
        <v>2975.94</v>
      </c>
      <c r="C20" s="9">
        <f t="shared" si="5"/>
        <v>930.03000000000009</v>
      </c>
      <c r="D20" s="9">
        <f t="shared" si="5"/>
        <v>15638.029999999999</v>
      </c>
      <c r="E20" s="9">
        <f t="shared" si="5"/>
        <v>1246.23</v>
      </c>
      <c r="F20" s="9">
        <f t="shared" si="5"/>
        <v>232.51</v>
      </c>
      <c r="G20" s="9">
        <f t="shared" si="5"/>
        <v>170.59</v>
      </c>
      <c r="H20" s="9">
        <f t="shared" si="5"/>
        <v>232.51</v>
      </c>
      <c r="I20" s="9">
        <f t="shared" si="5"/>
        <v>725.38000000000011</v>
      </c>
      <c r="J20" s="9">
        <f t="shared" si="5"/>
        <v>188.14</v>
      </c>
      <c r="K20" s="9">
        <f t="shared" si="5"/>
        <v>2975.94</v>
      </c>
      <c r="L20" s="9">
        <f t="shared" si="5"/>
        <v>2461.3500000000004</v>
      </c>
      <c r="M20" s="9">
        <f t="shared" si="5"/>
        <v>271.72000000000003</v>
      </c>
      <c r="N20" s="17">
        <f t="shared" si="3"/>
        <v>28048.369999999995</v>
      </c>
    </row>
    <row r="21" spans="1:14" ht="6" customHeight="1" x14ac:dyDescent="0.25"/>
    <row r="22" spans="1:14" ht="12" customHeight="1" x14ac:dyDescent="0.25">
      <c r="A22" s="10" t="s">
        <v>19</v>
      </c>
    </row>
    <row r="23" spans="1:14" ht="12" customHeight="1" x14ac:dyDescent="0.25">
      <c r="A23" s="4" t="s">
        <v>20</v>
      </c>
      <c r="B23" s="5">
        <v>59.77</v>
      </c>
      <c r="C23" s="5">
        <v>18.68</v>
      </c>
      <c r="D23" s="5">
        <v>314.02</v>
      </c>
      <c r="E23" s="5">
        <v>25.02</v>
      </c>
      <c r="F23" s="5">
        <v>4.6900000000000004</v>
      </c>
      <c r="G23" s="5">
        <v>3.42</v>
      </c>
      <c r="H23" s="5">
        <v>4.6900000000000004</v>
      </c>
      <c r="I23" s="5">
        <v>14.55</v>
      </c>
      <c r="J23" s="5">
        <v>3.79</v>
      </c>
      <c r="K23" s="5">
        <v>59.77</v>
      </c>
      <c r="L23" s="5">
        <v>43.86</v>
      </c>
      <c r="M23" s="5">
        <v>4.84</v>
      </c>
      <c r="N23" s="15">
        <f t="shared" ref="N23:N28" si="6">SUM(B23:M23)</f>
        <v>557.1</v>
      </c>
    </row>
    <row r="24" spans="1:14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14">
        <f t="shared" si="6"/>
        <v>0</v>
      </c>
    </row>
    <row r="25" spans="1:14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14">
        <f t="shared" si="6"/>
        <v>0</v>
      </c>
    </row>
    <row r="26" spans="1:14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14">
        <f t="shared" si="6"/>
        <v>0</v>
      </c>
    </row>
    <row r="27" spans="1:14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14">
        <f t="shared" si="6"/>
        <v>0</v>
      </c>
    </row>
    <row r="28" spans="1:14" ht="12" customHeight="1" x14ac:dyDescent="0.25">
      <c r="A28" s="8" t="s">
        <v>25</v>
      </c>
      <c r="B28" s="9">
        <f t="shared" ref="B28:M28" si="7">SUM(B23:B27)</f>
        <v>59.77</v>
      </c>
      <c r="C28" s="9">
        <f t="shared" si="7"/>
        <v>18.68</v>
      </c>
      <c r="D28" s="9">
        <f t="shared" si="7"/>
        <v>314.02</v>
      </c>
      <c r="E28" s="9">
        <f t="shared" si="7"/>
        <v>25.02</v>
      </c>
      <c r="F28" s="9">
        <f t="shared" si="7"/>
        <v>4.6900000000000004</v>
      </c>
      <c r="G28" s="9">
        <f t="shared" si="7"/>
        <v>3.42</v>
      </c>
      <c r="H28" s="9">
        <f t="shared" si="7"/>
        <v>4.6900000000000004</v>
      </c>
      <c r="I28" s="9">
        <f t="shared" si="7"/>
        <v>14.55</v>
      </c>
      <c r="J28" s="9">
        <f t="shared" si="7"/>
        <v>3.79</v>
      </c>
      <c r="K28" s="9">
        <f t="shared" si="7"/>
        <v>59.77</v>
      </c>
      <c r="L28" s="9">
        <f t="shared" si="7"/>
        <v>43.86</v>
      </c>
      <c r="M28" s="9">
        <f t="shared" si="7"/>
        <v>4.84</v>
      </c>
      <c r="N28" s="17">
        <f t="shared" si="6"/>
        <v>557.1</v>
      </c>
    </row>
    <row r="29" spans="1:14" ht="6" customHeight="1" x14ac:dyDescent="0.25"/>
    <row r="30" spans="1:14" ht="12" customHeight="1" x14ac:dyDescent="0.25">
      <c r="A30" s="8" t="s">
        <v>26</v>
      </c>
      <c r="B30" s="9">
        <f t="shared" ref="B30:M30" si="8">B20-B28</f>
        <v>2916.17</v>
      </c>
      <c r="C30" s="9">
        <f t="shared" si="8"/>
        <v>911.35000000000014</v>
      </c>
      <c r="D30" s="9">
        <f t="shared" si="8"/>
        <v>15324.009999999998</v>
      </c>
      <c r="E30" s="9">
        <f t="shared" si="8"/>
        <v>1221.21</v>
      </c>
      <c r="F30" s="9">
        <f t="shared" si="8"/>
        <v>227.82</v>
      </c>
      <c r="G30" s="9">
        <f t="shared" si="8"/>
        <v>167.17000000000002</v>
      </c>
      <c r="H30" s="9">
        <f t="shared" si="8"/>
        <v>227.82</v>
      </c>
      <c r="I30" s="9">
        <f t="shared" si="8"/>
        <v>710.83000000000015</v>
      </c>
      <c r="J30" s="9">
        <f t="shared" si="8"/>
        <v>184.35</v>
      </c>
      <c r="K30" s="9">
        <f t="shared" si="8"/>
        <v>2916.17</v>
      </c>
      <c r="L30" s="9">
        <f t="shared" si="8"/>
        <v>2417.4900000000002</v>
      </c>
      <c r="M30" s="9">
        <f t="shared" si="8"/>
        <v>266.88000000000005</v>
      </c>
      <c r="N30" s="17">
        <f>SUM(B30:M30)</f>
        <v>27491.269999999997</v>
      </c>
    </row>
    <row r="31" spans="1:14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14">
        <f>SUM(B31:M31)</f>
        <v>0</v>
      </c>
    </row>
    <row r="32" spans="1:14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14">
        <f>SUM(B32:M32)</f>
        <v>0</v>
      </c>
    </row>
    <row r="33" spans="1:14" ht="12" customHeight="1" x14ac:dyDescent="0.25">
      <c r="A33" s="1" t="s">
        <v>29</v>
      </c>
      <c r="B33" s="9">
        <f t="shared" ref="B33:M33" si="9">B30-SUM(B31:B32)</f>
        <v>2916.17</v>
      </c>
      <c r="C33" s="9">
        <f t="shared" si="9"/>
        <v>911.35000000000014</v>
      </c>
      <c r="D33" s="9">
        <f t="shared" si="9"/>
        <v>15324.009999999998</v>
      </c>
      <c r="E33" s="9">
        <f t="shared" si="9"/>
        <v>1221.21</v>
      </c>
      <c r="F33" s="9">
        <f t="shared" si="9"/>
        <v>227.82</v>
      </c>
      <c r="G33" s="9">
        <f t="shared" si="9"/>
        <v>167.17000000000002</v>
      </c>
      <c r="H33" s="9">
        <f t="shared" si="9"/>
        <v>227.82</v>
      </c>
      <c r="I33" s="9">
        <f t="shared" si="9"/>
        <v>710.83000000000015</v>
      </c>
      <c r="J33" s="9">
        <f t="shared" si="9"/>
        <v>184.35</v>
      </c>
      <c r="K33" s="9">
        <f t="shared" si="9"/>
        <v>2916.17</v>
      </c>
      <c r="L33" s="9">
        <f t="shared" si="9"/>
        <v>2417.4900000000002</v>
      </c>
      <c r="M33" s="9">
        <f t="shared" si="9"/>
        <v>266.88000000000005</v>
      </c>
      <c r="N33" s="17">
        <f>SUM(B33:M33)</f>
        <v>27491.269999999997</v>
      </c>
    </row>
    <row r="34" spans="1:14" ht="6" customHeight="1" x14ac:dyDescent="0.25"/>
    <row r="35" spans="1:14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0"/>
    </row>
    <row r="36" spans="1:14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15">
        <f>SUM(B36:M36)</f>
        <v>0</v>
      </c>
    </row>
    <row r="37" spans="1:14" ht="12" customHeight="1" x14ac:dyDescent="0.25">
      <c r="B37" s="22" t="s">
        <v>33</v>
      </c>
      <c r="C37" s="23"/>
      <c r="D37" s="23"/>
      <c r="E37" s="23"/>
    </row>
    <row r="38" spans="1:14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19"/>
      <c r="I38" s="25" t="s">
        <v>36</v>
      </c>
      <c r="J38" s="23"/>
    </row>
    <row r="39" spans="1:14" ht="12" customHeight="1" x14ac:dyDescent="0.25">
      <c r="B39" s="22" t="s">
        <v>37</v>
      </c>
      <c r="C39" s="23"/>
      <c r="D39" s="23"/>
      <c r="E39" s="23"/>
    </row>
    <row r="40" spans="1:14" ht="12" customHeight="1" x14ac:dyDescent="0.25">
      <c r="B40" s="19"/>
      <c r="C40" s="19"/>
      <c r="D40" s="19"/>
      <c r="F40" s="13"/>
      <c r="G40" s="13"/>
      <c r="H40" s="13"/>
      <c r="I40" s="25" t="s">
        <v>38</v>
      </c>
      <c r="J40" s="23"/>
    </row>
    <row r="41" spans="1:14" ht="12" customHeight="1" x14ac:dyDescent="0.25">
      <c r="B41" s="22" t="s">
        <v>39</v>
      </c>
      <c r="C41" s="23"/>
      <c r="D41" s="23"/>
    </row>
    <row r="42" spans="1:14" ht="12" customHeight="1" x14ac:dyDescent="0.25"/>
    <row r="43" spans="1:14" ht="12" customHeight="1" x14ac:dyDescent="0.25"/>
    <row r="44" spans="1:14" ht="12" customHeight="1" x14ac:dyDescent="0.25"/>
    <row r="45" spans="1:14" ht="12" customHeight="1" x14ac:dyDescent="0.25"/>
    <row r="46" spans="1:14" ht="12" customHeight="1" x14ac:dyDescent="0.25"/>
    <row r="47" spans="1:14" ht="12" customHeight="1" x14ac:dyDescent="0.25"/>
    <row r="48" spans="1:14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MIAMI TRACE LSD</oddHeader>
    <evenHeader>&amp;CAUDITOR'S OFFICE, MADISON COUNTY
STATEMENT OF SEMI-ANNUAL APPORTIONMENT OF TAXES
MADE AT THE SECOND HALF REAL ESTATE SETTLEMENT TAX YEAR 2025, WITH THE COUNTY TREASURER FOR MIAMI TRACE LSD</evenHeader>
    <firstHeader>&amp;CAUDITOR'S OFFICE, MADISON COUNTY
STATEMENT OF SEMI-ANNUAL APPORTIONMENT OF TAXES
MADE AT THE SECOND HALF REAL ESTATE SETTLEMENT TAX YEAR 2025, WITH THE COUNTY TREASURER FOR MIAMI TRACE LSD</first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7" width="11" style="2" customWidth="1"/>
    <col min="8" max="8" width="11" customWidth="1"/>
  </cols>
  <sheetData>
    <row r="2" spans="1:8" ht="30" customHeight="1" x14ac:dyDescent="0.25">
      <c r="A2" s="1" t="s">
        <v>0</v>
      </c>
      <c r="B2" s="3" t="s">
        <v>47</v>
      </c>
      <c r="C2" s="3" t="s">
        <v>97</v>
      </c>
      <c r="D2" s="3" t="s">
        <v>98</v>
      </c>
      <c r="E2" s="3" t="s">
        <v>99</v>
      </c>
      <c r="F2" s="3" t="s">
        <v>100</v>
      </c>
      <c r="G2" s="3" t="s">
        <v>101</v>
      </c>
      <c r="H2" s="1" t="s">
        <v>1</v>
      </c>
    </row>
    <row r="3" spans="1:8" ht="12" customHeight="1" x14ac:dyDescent="0.25">
      <c r="A3" s="1" t="s">
        <v>2</v>
      </c>
    </row>
    <row r="4" spans="1:8" ht="12" customHeight="1" x14ac:dyDescent="0.25">
      <c r="A4" s="4" t="s">
        <v>3</v>
      </c>
      <c r="B4" s="5">
        <v>797.52</v>
      </c>
      <c r="C4" s="5">
        <v>2535.42</v>
      </c>
      <c r="D4" s="5">
        <v>497.18</v>
      </c>
      <c r="E4" s="5">
        <v>997.06</v>
      </c>
      <c r="F4" s="5">
        <v>400.56</v>
      </c>
      <c r="G4" s="5">
        <v>398.76</v>
      </c>
      <c r="H4" s="15">
        <f t="shared" ref="H4:H10" si="0">SUM(B4:G4)</f>
        <v>5626.5000000000009</v>
      </c>
    </row>
    <row r="5" spans="1:8" ht="12" customHeight="1" x14ac:dyDescent="0.25">
      <c r="A5" s="6" t="s">
        <v>4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14">
        <f t="shared" si="0"/>
        <v>0</v>
      </c>
    </row>
    <row r="6" spans="1:8" ht="12" customHeight="1" x14ac:dyDescent="0.25">
      <c r="A6" s="6" t="s">
        <v>5</v>
      </c>
      <c r="B6" s="7">
        <v>1.1000000000000001</v>
      </c>
      <c r="C6" s="7">
        <v>5.53</v>
      </c>
      <c r="D6" s="7">
        <v>1.1000000000000001</v>
      </c>
      <c r="E6" s="7">
        <v>2.19</v>
      </c>
      <c r="F6" s="7">
        <v>1.37</v>
      </c>
      <c r="G6" s="7">
        <v>0.55000000000000004</v>
      </c>
      <c r="H6" s="16">
        <f t="shared" si="0"/>
        <v>11.84</v>
      </c>
    </row>
    <row r="7" spans="1:8" ht="12" customHeight="1" x14ac:dyDescent="0.25">
      <c r="A7" s="4" t="s">
        <v>6</v>
      </c>
      <c r="B7" s="5">
        <f t="shared" ref="B7:G7" si="1">SUM(B4:B6)</f>
        <v>798.62</v>
      </c>
      <c r="C7" s="5">
        <f t="shared" si="1"/>
        <v>2540.9500000000003</v>
      </c>
      <c r="D7" s="5">
        <f t="shared" si="1"/>
        <v>498.28000000000003</v>
      </c>
      <c r="E7" s="5">
        <f t="shared" si="1"/>
        <v>999.25</v>
      </c>
      <c r="F7" s="5">
        <f t="shared" si="1"/>
        <v>401.93</v>
      </c>
      <c r="G7" s="5">
        <f t="shared" si="1"/>
        <v>399.31</v>
      </c>
      <c r="H7" s="14">
        <f t="shared" si="0"/>
        <v>5638.3400000000011</v>
      </c>
    </row>
    <row r="8" spans="1:8" ht="12" customHeight="1" x14ac:dyDescent="0.25">
      <c r="A8" s="6" t="s">
        <v>7</v>
      </c>
      <c r="B8" s="7">
        <v>-0.59</v>
      </c>
      <c r="C8" s="7">
        <v>-3.03</v>
      </c>
      <c r="D8" s="7">
        <v>-0.59</v>
      </c>
      <c r="E8" s="7">
        <v>-1.18</v>
      </c>
      <c r="F8" s="7">
        <v>-0.74</v>
      </c>
      <c r="G8" s="7">
        <v>-0.28999999999999998</v>
      </c>
      <c r="H8" s="14">
        <f t="shared" si="0"/>
        <v>-6.42</v>
      </c>
    </row>
    <row r="9" spans="1:8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14">
        <f t="shared" si="0"/>
        <v>0</v>
      </c>
    </row>
    <row r="10" spans="1:8" ht="12" customHeight="1" x14ac:dyDescent="0.25">
      <c r="A10" s="8" t="s">
        <v>9</v>
      </c>
      <c r="B10" s="9">
        <f t="shared" ref="B10:G10" si="2">SUM(B7:B8) - B9</f>
        <v>798.03</v>
      </c>
      <c r="C10" s="9">
        <f t="shared" si="2"/>
        <v>2537.92</v>
      </c>
      <c r="D10" s="9">
        <f t="shared" si="2"/>
        <v>497.69000000000005</v>
      </c>
      <c r="E10" s="9">
        <f t="shared" si="2"/>
        <v>998.07</v>
      </c>
      <c r="F10" s="9">
        <f t="shared" si="2"/>
        <v>401.19</v>
      </c>
      <c r="G10" s="9">
        <f t="shared" si="2"/>
        <v>399.02</v>
      </c>
      <c r="H10" s="17">
        <f t="shared" si="0"/>
        <v>5631.92</v>
      </c>
    </row>
    <row r="11" spans="1:8" ht="6" customHeight="1" x14ac:dyDescent="0.25"/>
    <row r="12" spans="1:8" ht="12" customHeight="1" x14ac:dyDescent="0.25">
      <c r="A12" s="10" t="s">
        <v>10</v>
      </c>
    </row>
    <row r="13" spans="1:8" ht="12" customHeight="1" x14ac:dyDescent="0.25">
      <c r="A13" s="4" t="s">
        <v>11</v>
      </c>
      <c r="B13" s="5">
        <v>79.75</v>
      </c>
      <c r="C13" s="5">
        <v>284.35000000000002</v>
      </c>
      <c r="D13" s="5">
        <v>55.75</v>
      </c>
      <c r="E13" s="5">
        <v>111.82</v>
      </c>
      <c r="F13" s="5">
        <v>40.04</v>
      </c>
      <c r="G13" s="5">
        <v>0</v>
      </c>
      <c r="H13" s="15">
        <f t="shared" ref="H13:H20" si="3">SUM(B13:G13)</f>
        <v>571.71</v>
      </c>
    </row>
    <row r="14" spans="1:8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14">
        <f t="shared" si="3"/>
        <v>0</v>
      </c>
    </row>
    <row r="15" spans="1:8" ht="12" customHeight="1" x14ac:dyDescent="0.25">
      <c r="A15" s="6" t="s">
        <v>13</v>
      </c>
      <c r="B15" s="7">
        <v>11.51</v>
      </c>
      <c r="C15" s="7">
        <v>41.03</v>
      </c>
      <c r="D15" s="7">
        <v>8.0500000000000007</v>
      </c>
      <c r="E15" s="7">
        <v>16.13</v>
      </c>
      <c r="F15" s="7">
        <v>5.78</v>
      </c>
      <c r="G15" s="7">
        <v>0</v>
      </c>
      <c r="H15" s="14">
        <f t="shared" si="3"/>
        <v>82.5</v>
      </c>
    </row>
    <row r="16" spans="1:8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14">
        <f t="shared" si="3"/>
        <v>0</v>
      </c>
    </row>
    <row r="17" spans="1:8" ht="12" customHeight="1" x14ac:dyDescent="0.25">
      <c r="A17" s="6" t="s">
        <v>15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14">
        <f t="shared" si="3"/>
        <v>0</v>
      </c>
    </row>
    <row r="18" spans="1:8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16">
        <f t="shared" si="3"/>
        <v>0</v>
      </c>
    </row>
    <row r="19" spans="1:8" ht="12" customHeight="1" x14ac:dyDescent="0.25">
      <c r="A19" s="4" t="s">
        <v>17</v>
      </c>
      <c r="B19" s="5">
        <f t="shared" ref="B19:G19" si="4">SUM(B13:B18)</f>
        <v>91.26</v>
      </c>
      <c r="C19" s="5">
        <f t="shared" si="4"/>
        <v>325.38</v>
      </c>
      <c r="D19" s="5">
        <f t="shared" si="4"/>
        <v>63.8</v>
      </c>
      <c r="E19" s="5">
        <f t="shared" si="4"/>
        <v>127.94999999999999</v>
      </c>
      <c r="F19" s="5">
        <f t="shared" si="4"/>
        <v>45.82</v>
      </c>
      <c r="G19" s="5">
        <f t="shared" si="4"/>
        <v>0</v>
      </c>
      <c r="H19" s="17">
        <f t="shared" si="3"/>
        <v>654.21</v>
      </c>
    </row>
    <row r="20" spans="1:8" ht="12" customHeight="1" x14ac:dyDescent="0.25">
      <c r="A20" s="1" t="s">
        <v>18</v>
      </c>
      <c r="B20" s="9">
        <f t="shared" ref="B20:G20" si="5">B10-B19</f>
        <v>706.77</v>
      </c>
      <c r="C20" s="9">
        <f t="shared" si="5"/>
        <v>2212.54</v>
      </c>
      <c r="D20" s="9">
        <f t="shared" si="5"/>
        <v>433.89000000000004</v>
      </c>
      <c r="E20" s="9">
        <f t="shared" si="5"/>
        <v>870.12000000000012</v>
      </c>
      <c r="F20" s="9">
        <f t="shared" si="5"/>
        <v>355.37</v>
      </c>
      <c r="G20" s="9">
        <f t="shared" si="5"/>
        <v>399.02</v>
      </c>
      <c r="H20" s="17">
        <f t="shared" si="3"/>
        <v>4977.7099999999991</v>
      </c>
    </row>
    <row r="21" spans="1:8" ht="6" customHeight="1" x14ac:dyDescent="0.25"/>
    <row r="22" spans="1:8" ht="12" customHeight="1" x14ac:dyDescent="0.25">
      <c r="A22" s="10" t="s">
        <v>19</v>
      </c>
    </row>
    <row r="23" spans="1:8" ht="12" customHeight="1" x14ac:dyDescent="0.25">
      <c r="A23" s="4" t="s">
        <v>20</v>
      </c>
      <c r="B23" s="5">
        <v>13.95</v>
      </c>
      <c r="C23" s="5">
        <v>44.38</v>
      </c>
      <c r="D23" s="5">
        <v>8.6999999999999993</v>
      </c>
      <c r="E23" s="5">
        <v>17.45</v>
      </c>
      <c r="F23" s="5">
        <v>7.02</v>
      </c>
      <c r="G23" s="5">
        <v>6.99</v>
      </c>
      <c r="H23" s="15">
        <f t="shared" ref="H23:H28" si="6">SUM(B23:G23)</f>
        <v>98.49</v>
      </c>
    </row>
    <row r="24" spans="1:8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14">
        <f t="shared" si="6"/>
        <v>0</v>
      </c>
    </row>
    <row r="25" spans="1:8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14">
        <f t="shared" si="6"/>
        <v>0</v>
      </c>
    </row>
    <row r="26" spans="1:8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14">
        <f t="shared" si="6"/>
        <v>0</v>
      </c>
    </row>
    <row r="27" spans="1:8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14">
        <f t="shared" si="6"/>
        <v>0</v>
      </c>
    </row>
    <row r="28" spans="1:8" ht="12" customHeight="1" x14ac:dyDescent="0.25">
      <c r="A28" s="8" t="s">
        <v>25</v>
      </c>
      <c r="B28" s="9">
        <f t="shared" ref="B28:G28" si="7">SUM(B23:B27)</f>
        <v>13.95</v>
      </c>
      <c r="C28" s="9">
        <f t="shared" si="7"/>
        <v>44.38</v>
      </c>
      <c r="D28" s="9">
        <f t="shared" si="7"/>
        <v>8.6999999999999993</v>
      </c>
      <c r="E28" s="9">
        <f t="shared" si="7"/>
        <v>17.45</v>
      </c>
      <c r="F28" s="9">
        <f t="shared" si="7"/>
        <v>7.02</v>
      </c>
      <c r="G28" s="9">
        <f t="shared" si="7"/>
        <v>6.99</v>
      </c>
      <c r="H28" s="17">
        <f t="shared" si="6"/>
        <v>98.49</v>
      </c>
    </row>
    <row r="29" spans="1:8" ht="6" customHeight="1" x14ac:dyDescent="0.25"/>
    <row r="30" spans="1:8" ht="12" customHeight="1" x14ac:dyDescent="0.25">
      <c r="A30" s="8" t="s">
        <v>26</v>
      </c>
      <c r="B30" s="9">
        <f t="shared" ref="B30:G30" si="8">B20-B28</f>
        <v>692.81999999999994</v>
      </c>
      <c r="C30" s="9">
        <f t="shared" si="8"/>
        <v>2168.16</v>
      </c>
      <c r="D30" s="9">
        <f t="shared" si="8"/>
        <v>425.19000000000005</v>
      </c>
      <c r="E30" s="9">
        <f t="shared" si="8"/>
        <v>852.67000000000007</v>
      </c>
      <c r="F30" s="9">
        <f t="shared" si="8"/>
        <v>348.35</v>
      </c>
      <c r="G30" s="9">
        <f t="shared" si="8"/>
        <v>392.03</v>
      </c>
      <c r="H30" s="17">
        <f>SUM(B30:G30)</f>
        <v>4879.22</v>
      </c>
    </row>
    <row r="31" spans="1:8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14">
        <f>SUM(B31:G31)</f>
        <v>0</v>
      </c>
    </row>
    <row r="32" spans="1:8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14">
        <f>SUM(B32:G32)</f>
        <v>0</v>
      </c>
    </row>
    <row r="33" spans="1:10" ht="12" customHeight="1" x14ac:dyDescent="0.25">
      <c r="A33" s="1" t="s">
        <v>29</v>
      </c>
      <c r="B33" s="9">
        <f t="shared" ref="B33:G33" si="9">B30-SUM(B31:B32)</f>
        <v>692.81999999999994</v>
      </c>
      <c r="C33" s="9">
        <f t="shared" si="9"/>
        <v>2168.16</v>
      </c>
      <c r="D33" s="9">
        <f t="shared" si="9"/>
        <v>425.19000000000005</v>
      </c>
      <c r="E33" s="9">
        <f t="shared" si="9"/>
        <v>852.67000000000007</v>
      </c>
      <c r="F33" s="9">
        <f t="shared" si="9"/>
        <v>348.35</v>
      </c>
      <c r="G33" s="9">
        <f t="shared" si="9"/>
        <v>392.03</v>
      </c>
      <c r="H33" s="17">
        <f>SUM(B33:G33)</f>
        <v>4879.22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0"/>
    </row>
    <row r="36" spans="1:10" ht="12" customHeight="1" x14ac:dyDescent="0.25">
      <c r="A36" s="6" t="s">
        <v>31</v>
      </c>
      <c r="B36" s="5">
        <v>0</v>
      </c>
      <c r="C36" s="5">
        <v>308.04000000000002</v>
      </c>
      <c r="D36" s="5">
        <v>60.38</v>
      </c>
      <c r="E36" s="5">
        <v>121.14</v>
      </c>
      <c r="F36" s="5">
        <v>0</v>
      </c>
      <c r="G36" s="5">
        <v>0</v>
      </c>
      <c r="H36" s="15">
        <f>SUM(B36:G36)</f>
        <v>489.56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3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WESTFALL LSD</oddHeader>
    <evenHeader>&amp;CAUDITOR'S OFFICE, MADISON COUNTY
STATEMENT OF SEMI-ANNUAL APPORTIONMENT OF TAXES
MADE AT THE SECOND HALF REAL ESTATE SETTLEMENT TAX YEAR 2025, WITH THE COUNTY TREASURER FOR WESTFALL LSD</evenHeader>
    <firstHeader>&amp;CAUDITOR'S OFFICE, MADISON COUNTY
STATEMENT OF SEMI-ANNUAL APPORTIONMENT OF TAXES
MADE AT THE SECOND HALF REAL ESTATE SETTLEMENT TAX YEAR 2025, WITH THE COUNTY TREASURER FOR WESTFALL LSD</first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102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1490.26</v>
      </c>
      <c r="C4" s="15">
        <f t="shared" ref="C4:C10" si="0">SUM(B4)</f>
        <v>1490.26</v>
      </c>
    </row>
    <row r="5" spans="1:3" ht="12" customHeight="1" x14ac:dyDescent="0.25">
      <c r="A5" s="6" t="s">
        <v>4</v>
      </c>
      <c r="B5" s="7">
        <v>0</v>
      </c>
      <c r="C5" s="14">
        <f t="shared" si="0"/>
        <v>0</v>
      </c>
    </row>
    <row r="6" spans="1:3" ht="12" customHeight="1" x14ac:dyDescent="0.25">
      <c r="A6" s="6" t="s">
        <v>5</v>
      </c>
      <c r="B6" s="7">
        <v>0</v>
      </c>
      <c r="C6" s="16">
        <f t="shared" si="0"/>
        <v>0</v>
      </c>
    </row>
    <row r="7" spans="1:3" ht="12" customHeight="1" x14ac:dyDescent="0.25">
      <c r="A7" s="4" t="s">
        <v>6</v>
      </c>
      <c r="B7" s="5">
        <f>SUM(B4:B6)</f>
        <v>1490.26</v>
      </c>
      <c r="C7" s="14">
        <f t="shared" si="0"/>
        <v>1490.26</v>
      </c>
    </row>
    <row r="8" spans="1:3" ht="12" customHeight="1" x14ac:dyDescent="0.25">
      <c r="A8" s="6" t="s">
        <v>7</v>
      </c>
      <c r="B8" s="7">
        <v>0</v>
      </c>
      <c r="C8" s="14">
        <f t="shared" si="0"/>
        <v>0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1490.26</v>
      </c>
      <c r="C10" s="17">
        <f t="shared" si="0"/>
        <v>1490.26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214.32</v>
      </c>
      <c r="C13" s="15">
        <f t="shared" ref="C13:C20" si="1">SUM(B13)</f>
        <v>214.32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26.33</v>
      </c>
      <c r="C15" s="14">
        <f t="shared" si="1"/>
        <v>26.33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35.520000000000003</v>
      </c>
      <c r="C17" s="14">
        <f t="shared" si="1"/>
        <v>35.520000000000003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276.16999999999996</v>
      </c>
      <c r="C19" s="17">
        <f t="shared" si="1"/>
        <v>276.16999999999996</v>
      </c>
    </row>
    <row r="20" spans="1:3" ht="12" customHeight="1" x14ac:dyDescent="0.25">
      <c r="A20" s="1" t="s">
        <v>18</v>
      </c>
      <c r="B20" s="9">
        <f>B10-B19</f>
        <v>1214.0900000000001</v>
      </c>
      <c r="C20" s="17">
        <f t="shared" si="1"/>
        <v>1214.0900000000001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26.06</v>
      </c>
      <c r="C23" s="15">
        <f t="shared" ref="C23:C28" si="2">SUM(B23)</f>
        <v>26.06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26.06</v>
      </c>
      <c r="C28" s="17">
        <f t="shared" si="2"/>
        <v>26.06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1188.0300000000002</v>
      </c>
      <c r="C30" s="17">
        <f>SUM(B30)</f>
        <v>1188.0300000000002</v>
      </c>
    </row>
    <row r="31" spans="1:3" ht="12" customHeight="1" x14ac:dyDescent="0.25">
      <c r="A31" s="6" t="s">
        <v>27</v>
      </c>
      <c r="B31" s="7">
        <v>83.8</v>
      </c>
      <c r="C31" s="14">
        <f>SUM(B31)</f>
        <v>83.8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1104.2300000000002</v>
      </c>
      <c r="C33" s="17">
        <f>SUM(B33)</f>
        <v>1104.2300000000002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729.7</v>
      </c>
      <c r="C36" s="15">
        <f>SUM(B36)</f>
        <v>729.7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GREAT OAKS JVSD</oddHeader>
    <evenHeader>&amp;CAUDITOR'S OFFICE, MADISON COUNTY
STATEMENT OF SEMI-ANNUAL APPORTIONMENT OF TAXES
MADE AT THE SECOND HALF REAL ESTATE SETTLEMENT TAX YEAR 2025, WITH THE COUNTY TREASURER FOR GREAT OAKS JVSD</evenHeader>
    <firstHeader>&amp;CAUDITOR'S OFFICE, MADISON COUNTY
STATEMENT OF SEMI-ANNUAL APPORTIONMENT OF TAXES
MADE AT THE SECOND HALF REAL ESTATE SETTLEMENT TAX YEAR 2025, WITH THE COUNTY TREASURER FOR GREAT OAKS JVSD</first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103</v>
      </c>
      <c r="C2" s="3" t="s">
        <v>104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3154.89</v>
      </c>
      <c r="C4" s="5">
        <v>938.01</v>
      </c>
      <c r="D4" s="15">
        <f t="shared" ref="D4:D10" si="0">SUM(B4:C4)</f>
        <v>4092.8999999999996</v>
      </c>
    </row>
    <row r="5" spans="1:4" ht="12" customHeight="1" x14ac:dyDescent="0.25">
      <c r="A5" s="6" t="s">
        <v>4</v>
      </c>
      <c r="B5" s="7">
        <v>0</v>
      </c>
      <c r="C5" s="7">
        <v>0</v>
      </c>
      <c r="D5" s="14">
        <f t="shared" si="0"/>
        <v>0</v>
      </c>
    </row>
    <row r="6" spans="1:4" ht="12" customHeight="1" x14ac:dyDescent="0.25">
      <c r="A6" s="6" t="s">
        <v>5</v>
      </c>
      <c r="B6" s="7">
        <v>176.76</v>
      </c>
      <c r="C6" s="7">
        <v>53.02</v>
      </c>
      <c r="D6" s="16">
        <f t="shared" si="0"/>
        <v>229.78</v>
      </c>
    </row>
    <row r="7" spans="1:4" ht="12" customHeight="1" x14ac:dyDescent="0.25">
      <c r="A7" s="4" t="s">
        <v>6</v>
      </c>
      <c r="B7" s="5">
        <f>SUM(B4:B6)</f>
        <v>3331.6499999999996</v>
      </c>
      <c r="C7" s="5">
        <f>SUM(C4:C6)</f>
        <v>991.03</v>
      </c>
      <c r="D7" s="14">
        <f t="shared" si="0"/>
        <v>4322.6799999999994</v>
      </c>
    </row>
    <row r="8" spans="1:4" ht="12" customHeight="1" x14ac:dyDescent="0.25">
      <c r="A8" s="6" t="s">
        <v>7</v>
      </c>
      <c r="B8" s="7">
        <v>58.37</v>
      </c>
      <c r="C8" s="7">
        <v>11.41</v>
      </c>
      <c r="D8" s="14">
        <f t="shared" si="0"/>
        <v>69.78</v>
      </c>
    </row>
    <row r="9" spans="1:4" ht="12" customHeight="1" x14ac:dyDescent="0.25">
      <c r="A9" s="6" t="s">
        <v>8</v>
      </c>
      <c r="B9" s="7">
        <v>0</v>
      </c>
      <c r="C9" s="7">
        <v>0</v>
      </c>
      <c r="D9" s="14">
        <f t="shared" si="0"/>
        <v>0</v>
      </c>
    </row>
    <row r="10" spans="1:4" ht="12" customHeight="1" x14ac:dyDescent="0.25">
      <c r="A10" s="8" t="s">
        <v>9</v>
      </c>
      <c r="B10" s="9">
        <f>SUM(B7:B8) - B9</f>
        <v>3390.0199999999995</v>
      </c>
      <c r="C10" s="9">
        <f>SUM(C7:C8) - C9</f>
        <v>1002.4399999999999</v>
      </c>
      <c r="D10" s="17">
        <f t="shared" si="0"/>
        <v>4392.4599999999991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636.52</v>
      </c>
      <c r="C13" s="5">
        <v>0</v>
      </c>
      <c r="D13" s="15">
        <f t="shared" ref="D13:D20" si="1">SUM(B13:C13)</f>
        <v>636.52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37.83</v>
      </c>
      <c r="C15" s="7">
        <v>0</v>
      </c>
      <c r="D15" s="14">
        <f t="shared" si="1"/>
        <v>37.83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62.16</v>
      </c>
      <c r="C17" s="7">
        <v>12.6</v>
      </c>
      <c r="D17" s="14">
        <f t="shared" si="1"/>
        <v>74.759999999999991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736.51</v>
      </c>
      <c r="C19" s="5">
        <f>SUM(C13:C18)</f>
        <v>12.6</v>
      </c>
      <c r="D19" s="17">
        <f t="shared" si="1"/>
        <v>749.11</v>
      </c>
    </row>
    <row r="20" spans="1:4" ht="12" customHeight="1" x14ac:dyDescent="0.25">
      <c r="A20" s="1" t="s">
        <v>18</v>
      </c>
      <c r="B20" s="9">
        <f>B10-B19</f>
        <v>2653.5099999999993</v>
      </c>
      <c r="C20" s="9">
        <f>C10-C19</f>
        <v>989.83999999999992</v>
      </c>
      <c r="D20" s="17">
        <f t="shared" si="1"/>
        <v>3643.3499999999995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59.27</v>
      </c>
      <c r="C23" s="5">
        <v>17.53</v>
      </c>
      <c r="D23" s="15">
        <f t="shared" ref="D23:D28" si="2">SUM(B23:C23)</f>
        <v>76.800000000000011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59.27</v>
      </c>
      <c r="C28" s="9">
        <f>SUM(C23:C27)</f>
        <v>17.53</v>
      </c>
      <c r="D28" s="17">
        <f t="shared" si="2"/>
        <v>76.800000000000011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2594.2399999999993</v>
      </c>
      <c r="C30" s="9">
        <f>C20-C28</f>
        <v>972.31</v>
      </c>
      <c r="D30" s="17">
        <f>SUM(B30:C30)</f>
        <v>3566.5499999999993</v>
      </c>
    </row>
    <row r="31" spans="1:4" ht="12" customHeight="1" x14ac:dyDescent="0.25">
      <c r="A31" s="6" t="s">
        <v>27</v>
      </c>
      <c r="B31" s="7">
        <v>462.36</v>
      </c>
      <c r="C31" s="7">
        <v>0</v>
      </c>
      <c r="D31" s="14">
        <f>SUM(B31:C31)</f>
        <v>462.36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2131.8799999999992</v>
      </c>
      <c r="C33" s="9">
        <f>C30-SUM(C31:C32)</f>
        <v>972.31</v>
      </c>
      <c r="D33" s="17">
        <f>SUM(B33:C33)</f>
        <v>3104.1899999999991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2763.26</v>
      </c>
      <c r="C36" s="5">
        <v>0</v>
      </c>
      <c r="D36" s="15">
        <f>SUM(B36:C36)</f>
        <v>2763.26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OHIO HI-POINT JVSD</oddHeader>
    <evenHeader>&amp;CAUDITOR'S OFFICE, MADISON COUNTY
STATEMENT OF SEMI-ANNUAL APPORTIONMENT OF TAXES
MADE AT THE SECOND HALF REAL ESTATE SETTLEMENT TAX YEAR 2025, WITH THE COUNTY TREASURER FOR OHIO HI-POINT JVSD</evenHeader>
    <firstHeader>&amp;CAUDITOR'S OFFICE, MADISON COUNTY
STATEMENT OF SEMI-ANNUAL APPORTIONMENT OF TAXES
MADE AT THE SECOND HALF REAL ESTATE SETTLEMENT TAX YEAR 2025, WITH THE COUNTY TREASURER FOR OHIO HI-POINT JVSD</first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4" width="11" style="2" customWidth="1"/>
    <col min="5" max="5" width="11" customWidth="1"/>
  </cols>
  <sheetData>
    <row r="2" spans="1:5" ht="30" customHeight="1" x14ac:dyDescent="0.25">
      <c r="A2" s="1" t="s">
        <v>0</v>
      </c>
      <c r="B2" s="3" t="s">
        <v>105</v>
      </c>
      <c r="C2" s="3" t="s">
        <v>106</v>
      </c>
      <c r="D2" s="3" t="s">
        <v>107</v>
      </c>
      <c r="E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146.57</v>
      </c>
      <c r="C4" s="5">
        <v>139.52000000000001</v>
      </c>
      <c r="D4" s="5">
        <v>117.61</v>
      </c>
      <c r="E4" s="15">
        <f t="shared" ref="E4:E10" si="0">SUM(B4:D4)</f>
        <v>403.70000000000005</v>
      </c>
    </row>
    <row r="5" spans="1:5" ht="12" customHeight="1" x14ac:dyDescent="0.25">
      <c r="A5" s="6" t="s">
        <v>4</v>
      </c>
      <c r="B5" s="7">
        <v>0</v>
      </c>
      <c r="C5" s="7">
        <v>0</v>
      </c>
      <c r="D5" s="7">
        <v>0</v>
      </c>
      <c r="E5" s="14">
        <f t="shared" si="0"/>
        <v>0</v>
      </c>
    </row>
    <row r="6" spans="1:5" ht="12" customHeight="1" x14ac:dyDescent="0.25">
      <c r="A6" s="6" t="s">
        <v>5</v>
      </c>
      <c r="B6" s="7">
        <v>0.63</v>
      </c>
      <c r="C6" s="7">
        <v>0.55000000000000004</v>
      </c>
      <c r="D6" s="7">
        <v>0.36</v>
      </c>
      <c r="E6" s="16">
        <f t="shared" si="0"/>
        <v>1.54</v>
      </c>
    </row>
    <row r="7" spans="1:5" ht="12" customHeight="1" x14ac:dyDescent="0.25">
      <c r="A7" s="4" t="s">
        <v>6</v>
      </c>
      <c r="B7" s="5">
        <f>SUM(B4:B6)</f>
        <v>147.19999999999999</v>
      </c>
      <c r="C7" s="5">
        <f>SUM(C4:C6)</f>
        <v>140.07000000000002</v>
      </c>
      <c r="D7" s="5">
        <f>SUM(D4:D6)</f>
        <v>117.97</v>
      </c>
      <c r="E7" s="14">
        <f t="shared" si="0"/>
        <v>405.24</v>
      </c>
    </row>
    <row r="8" spans="1:5" ht="12" customHeight="1" x14ac:dyDescent="0.25">
      <c r="A8" s="6" t="s">
        <v>7</v>
      </c>
      <c r="B8" s="7">
        <v>-0.33</v>
      </c>
      <c r="C8" s="7">
        <v>-0.28999999999999998</v>
      </c>
      <c r="D8" s="7">
        <v>-0.2</v>
      </c>
      <c r="E8" s="14">
        <f t="shared" si="0"/>
        <v>-0.82000000000000006</v>
      </c>
    </row>
    <row r="9" spans="1:5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14">
        <f t="shared" si="0"/>
        <v>0</v>
      </c>
    </row>
    <row r="10" spans="1:5" ht="12" customHeight="1" x14ac:dyDescent="0.25">
      <c r="A10" s="8" t="s">
        <v>9</v>
      </c>
      <c r="B10" s="9">
        <f>SUM(B7:B8) - B9</f>
        <v>146.86999999999998</v>
      </c>
      <c r="C10" s="9">
        <f>SUM(C7:C8) - C9</f>
        <v>139.78000000000003</v>
      </c>
      <c r="D10" s="9">
        <f>SUM(D7:D8) - D9</f>
        <v>117.77</v>
      </c>
      <c r="E10" s="17">
        <f t="shared" si="0"/>
        <v>404.41999999999996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19.3</v>
      </c>
      <c r="C13" s="5">
        <v>18.38</v>
      </c>
      <c r="D13" s="5">
        <v>15.5</v>
      </c>
      <c r="E13" s="15">
        <f t="shared" ref="E13:E20" si="1">SUM(B13:D13)</f>
        <v>53.18</v>
      </c>
    </row>
    <row r="14" spans="1:5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14">
        <f t="shared" si="1"/>
        <v>0</v>
      </c>
    </row>
    <row r="15" spans="1:5" ht="12" customHeight="1" x14ac:dyDescent="0.25">
      <c r="A15" s="6" t="s">
        <v>13</v>
      </c>
      <c r="B15" s="7">
        <v>2.78</v>
      </c>
      <c r="C15" s="7">
        <v>2.65</v>
      </c>
      <c r="D15" s="7">
        <v>2.23</v>
      </c>
      <c r="E15" s="14">
        <f t="shared" si="1"/>
        <v>7.66</v>
      </c>
    </row>
    <row r="16" spans="1:5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14">
        <f t="shared" si="1"/>
        <v>0</v>
      </c>
    </row>
    <row r="17" spans="1:5" ht="12" customHeight="1" x14ac:dyDescent="0.25">
      <c r="A17" s="6" t="s">
        <v>15</v>
      </c>
      <c r="B17" s="7">
        <v>0</v>
      </c>
      <c r="C17" s="7">
        <v>0</v>
      </c>
      <c r="D17" s="7">
        <v>0</v>
      </c>
      <c r="E17" s="14">
        <f t="shared" si="1"/>
        <v>0</v>
      </c>
    </row>
    <row r="18" spans="1:5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16">
        <f t="shared" si="1"/>
        <v>0</v>
      </c>
    </row>
    <row r="19" spans="1:5" ht="12" customHeight="1" x14ac:dyDescent="0.25">
      <c r="A19" s="4" t="s">
        <v>17</v>
      </c>
      <c r="B19" s="5">
        <f>SUM(B13:B18)</f>
        <v>22.080000000000002</v>
      </c>
      <c r="C19" s="5">
        <f>SUM(C13:C18)</f>
        <v>21.029999999999998</v>
      </c>
      <c r="D19" s="5">
        <f>SUM(D13:D18)</f>
        <v>17.73</v>
      </c>
      <c r="E19" s="17">
        <f t="shared" si="1"/>
        <v>60.84</v>
      </c>
    </row>
    <row r="20" spans="1:5" ht="12" customHeight="1" x14ac:dyDescent="0.25">
      <c r="A20" s="1" t="s">
        <v>18</v>
      </c>
      <c r="B20" s="9">
        <f>B10-B19</f>
        <v>124.78999999999998</v>
      </c>
      <c r="C20" s="9">
        <f>C10-C19</f>
        <v>118.75000000000003</v>
      </c>
      <c r="D20" s="9">
        <f>D10-D19</f>
        <v>100.03999999999999</v>
      </c>
      <c r="E20" s="17">
        <f t="shared" si="1"/>
        <v>343.58000000000004</v>
      </c>
    </row>
    <row r="21" spans="1:5" ht="6" customHeight="1" x14ac:dyDescent="0.25"/>
    <row r="22" spans="1:5" ht="12" customHeight="1" x14ac:dyDescent="0.25">
      <c r="A22" s="10" t="s">
        <v>19</v>
      </c>
    </row>
    <row r="23" spans="1:5" ht="12" customHeight="1" x14ac:dyDescent="0.25">
      <c r="A23" s="4" t="s">
        <v>20</v>
      </c>
      <c r="B23" s="5">
        <v>2.56</v>
      </c>
      <c r="C23" s="5">
        <v>2.44</v>
      </c>
      <c r="D23" s="5">
        <v>2.06</v>
      </c>
      <c r="E23" s="15">
        <f t="shared" ref="E23:E28" si="2">SUM(B23:D23)</f>
        <v>7.0600000000000005</v>
      </c>
    </row>
    <row r="24" spans="1:5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14">
        <f t="shared" si="2"/>
        <v>0</v>
      </c>
    </row>
    <row r="25" spans="1:5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14">
        <f t="shared" si="2"/>
        <v>0</v>
      </c>
    </row>
    <row r="26" spans="1:5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14">
        <f t="shared" si="2"/>
        <v>0</v>
      </c>
    </row>
    <row r="27" spans="1:5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14">
        <f t="shared" si="2"/>
        <v>0</v>
      </c>
    </row>
    <row r="28" spans="1:5" ht="12" customHeight="1" x14ac:dyDescent="0.25">
      <c r="A28" s="8" t="s">
        <v>25</v>
      </c>
      <c r="B28" s="9">
        <f>SUM(B23:B27)</f>
        <v>2.56</v>
      </c>
      <c r="C28" s="9">
        <f>SUM(C23:C27)</f>
        <v>2.44</v>
      </c>
      <c r="D28" s="9">
        <f>SUM(D23:D27)</f>
        <v>2.06</v>
      </c>
      <c r="E28" s="17">
        <f t="shared" si="2"/>
        <v>7.0600000000000005</v>
      </c>
    </row>
    <row r="29" spans="1:5" ht="6" customHeight="1" x14ac:dyDescent="0.25"/>
    <row r="30" spans="1:5" ht="12" customHeight="1" x14ac:dyDescent="0.25">
      <c r="A30" s="8" t="s">
        <v>26</v>
      </c>
      <c r="B30" s="9">
        <f>B20-B28</f>
        <v>122.22999999999998</v>
      </c>
      <c r="C30" s="9">
        <f>C20-C28</f>
        <v>116.31000000000003</v>
      </c>
      <c r="D30" s="9">
        <f>D20-D28</f>
        <v>97.97999999999999</v>
      </c>
      <c r="E30" s="17">
        <f>SUM(B30:D30)</f>
        <v>336.52</v>
      </c>
    </row>
    <row r="31" spans="1:5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14">
        <f>SUM(B31:D31)</f>
        <v>0</v>
      </c>
    </row>
    <row r="32" spans="1:5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14">
        <f>SUM(B32:D32)</f>
        <v>0</v>
      </c>
    </row>
    <row r="33" spans="1:10" ht="12" customHeight="1" x14ac:dyDescent="0.25">
      <c r="A33" s="1" t="s">
        <v>29</v>
      </c>
      <c r="B33" s="9">
        <f>B30-SUM(B31:B32)</f>
        <v>122.22999999999998</v>
      </c>
      <c r="C33" s="9">
        <f>C30-SUM(C31:C32)</f>
        <v>116.31000000000003</v>
      </c>
      <c r="D33" s="9">
        <f>D30-SUM(D31:D32)</f>
        <v>97.97999999999999</v>
      </c>
      <c r="E33" s="17">
        <f>SUM(B33:D33)</f>
        <v>336.52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0"/>
    </row>
    <row r="36" spans="1:10" ht="12" customHeight="1" x14ac:dyDescent="0.25">
      <c r="A36" s="6" t="s">
        <v>31</v>
      </c>
      <c r="B36" s="5">
        <v>46.48</v>
      </c>
      <c r="C36" s="5">
        <v>44.22</v>
      </c>
      <c r="D36" s="5">
        <v>37.28</v>
      </c>
      <c r="E36" s="15">
        <f>SUM(B36:D36)</f>
        <v>127.97999999999999</v>
      </c>
    </row>
    <row r="37" spans="1:10" ht="12" customHeight="1" x14ac:dyDescent="0.25">
      <c r="B37" s="22" t="s">
        <v>33</v>
      </c>
      <c r="C37" s="23"/>
      <c r="D37" s="23"/>
      <c r="E37" s="21"/>
    </row>
    <row r="38" spans="1:10" ht="12" customHeight="1" x14ac:dyDescent="0.25">
      <c r="B38" s="22" t="s">
        <v>34</v>
      </c>
      <c r="C38" s="23"/>
      <c r="D38" s="23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1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PICKAWAY-ROSS COUNTY JVSD</oddHeader>
    <evenHeader>&amp;CAUDITOR'S OFFICE, MADISON COUNTY
STATEMENT OF SEMI-ANNUAL APPORTIONMENT OF TAXES
MADE AT THE SECOND HALF REAL ESTATE SETTLEMENT TAX YEAR 2025, WITH THE COUNTY TREASURER FOR PICKAWAY-ROSS COUNTY JVSD</evenHeader>
    <firstHeader>&amp;CAUDITOR'S OFFICE, MADISON COUNTY
STATEMENT OF SEMI-ANNUAL APPORTIONMENT OF TAXES
MADE AT THE SECOND HALF REAL ESTATE SETTLEMENT TAX YEAR 2025, WITH THE COUNTY TREASURER FOR PICKAWAY-ROSS COUNTY JVSD</first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J99"/>
  <sheetViews>
    <sheetView workbookViewId="0">
      <selection activeCell="B1" sqref="B1:B1048576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5" max="5" width="10.85546875" bestFit="1" customWidth="1"/>
  </cols>
  <sheetData>
    <row r="2" spans="1:5" ht="30" customHeight="1" x14ac:dyDescent="0.25">
      <c r="A2" s="1" t="s">
        <v>0</v>
      </c>
      <c r="B2" s="3" t="s">
        <v>108</v>
      </c>
      <c r="C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812014.51</v>
      </c>
      <c r="C4" s="15">
        <f t="shared" ref="C4:C10" si="0">SUM(B4)</f>
        <v>812014.51</v>
      </c>
    </row>
    <row r="5" spans="1:5" ht="12" customHeight="1" x14ac:dyDescent="0.25">
      <c r="A5" s="6" t="s">
        <v>4</v>
      </c>
      <c r="B5" s="7">
        <v>185845.05</v>
      </c>
      <c r="C5" s="14">
        <f t="shared" si="0"/>
        <v>185845.05</v>
      </c>
    </row>
    <row r="6" spans="1:5" ht="12" customHeight="1" x14ac:dyDescent="0.25">
      <c r="A6" s="6" t="s">
        <v>5</v>
      </c>
      <c r="B6" s="7">
        <v>157305.85</v>
      </c>
      <c r="C6" s="16">
        <f t="shared" si="0"/>
        <v>157305.85</v>
      </c>
      <c r="E6" s="18"/>
    </row>
    <row r="7" spans="1:5" ht="12" customHeight="1" x14ac:dyDescent="0.25">
      <c r="A7" s="4" t="s">
        <v>6</v>
      </c>
      <c r="B7" s="5">
        <f>SUM(B4:B6)</f>
        <v>1155165.4100000001</v>
      </c>
      <c r="C7" s="14">
        <f t="shared" si="0"/>
        <v>1155165.4100000001</v>
      </c>
    </row>
    <row r="8" spans="1:5" ht="12" customHeight="1" x14ac:dyDescent="0.25">
      <c r="A8" s="6" t="s">
        <v>7</v>
      </c>
      <c r="B8" s="7">
        <v>3237.17</v>
      </c>
      <c r="C8" s="14">
        <f t="shared" si="0"/>
        <v>3237.17</v>
      </c>
    </row>
    <row r="9" spans="1:5" ht="12" customHeight="1" x14ac:dyDescent="0.25">
      <c r="A9" s="6" t="s">
        <v>8</v>
      </c>
      <c r="B9" s="7">
        <v>27317.67</v>
      </c>
      <c r="C9" s="14">
        <f t="shared" si="0"/>
        <v>27317.67</v>
      </c>
    </row>
    <row r="10" spans="1:5" ht="12" customHeight="1" x14ac:dyDescent="0.25">
      <c r="A10" s="8" t="s">
        <v>9</v>
      </c>
      <c r="B10" s="9">
        <f>SUM(B7:B8) - B9</f>
        <v>1131084.9100000001</v>
      </c>
      <c r="C10" s="17">
        <f t="shared" si="0"/>
        <v>1131084.9100000001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136358.91</v>
      </c>
      <c r="C13" s="15">
        <f t="shared" ref="C13:C20" si="1">SUM(B13)</f>
        <v>136358.91</v>
      </c>
    </row>
    <row r="14" spans="1:5" ht="12" customHeight="1" x14ac:dyDescent="0.25">
      <c r="A14" s="6" t="s">
        <v>12</v>
      </c>
      <c r="B14" s="7">
        <v>-3.33</v>
      </c>
      <c r="C14" s="14">
        <f t="shared" si="1"/>
        <v>-3.33</v>
      </c>
    </row>
    <row r="15" spans="1:5" ht="12" customHeight="1" x14ac:dyDescent="0.25">
      <c r="A15" s="6" t="s">
        <v>13</v>
      </c>
      <c r="B15" s="7">
        <v>20898.68</v>
      </c>
      <c r="C15" s="14">
        <f t="shared" si="1"/>
        <v>20898.68</v>
      </c>
    </row>
    <row r="16" spans="1:5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18068.32</v>
      </c>
      <c r="C17" s="14">
        <f t="shared" si="1"/>
        <v>18068.32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175322.58000000002</v>
      </c>
      <c r="C19" s="17">
        <f t="shared" si="1"/>
        <v>175322.58000000002</v>
      </c>
    </row>
    <row r="20" spans="1:3" ht="12" customHeight="1" x14ac:dyDescent="0.25">
      <c r="A20" s="1" t="s">
        <v>18</v>
      </c>
      <c r="B20" s="9">
        <f>B10-B19</f>
        <v>955762.33000000007</v>
      </c>
      <c r="C20" s="17">
        <f t="shared" si="1"/>
        <v>955762.33000000007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19525.05</v>
      </c>
      <c r="C23" s="15">
        <f t="shared" ref="C23:C28" si="2">SUM(B23)</f>
        <v>19525.05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19525.05</v>
      </c>
      <c r="C28" s="17">
        <f t="shared" si="2"/>
        <v>19525.05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936237.28</v>
      </c>
      <c r="C30" s="17">
        <f>SUM(B30)</f>
        <v>936237.28</v>
      </c>
    </row>
    <row r="31" spans="1:3" ht="12" customHeight="1" x14ac:dyDescent="0.25">
      <c r="A31" s="6" t="s">
        <v>27</v>
      </c>
      <c r="B31" s="7">
        <v>75579.75</v>
      </c>
      <c r="C31" s="14">
        <f>SUM(B31)</f>
        <v>75579.75</v>
      </c>
    </row>
    <row r="32" spans="1:3" ht="12" customHeight="1" x14ac:dyDescent="0.25">
      <c r="A32" s="6" t="s">
        <v>28</v>
      </c>
      <c r="B32" s="7">
        <v>184198.89</v>
      </c>
      <c r="C32" s="14">
        <f>SUM(B32)</f>
        <v>184198.89</v>
      </c>
    </row>
    <row r="33" spans="1:10" ht="12" customHeight="1" x14ac:dyDescent="0.25">
      <c r="A33" s="1" t="s">
        <v>29</v>
      </c>
      <c r="B33" s="9">
        <f>B30-SUM(B31:B32)</f>
        <v>676458.64</v>
      </c>
      <c r="C33" s="17">
        <f>SUM(B33)</f>
        <v>676458.64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426468.96</v>
      </c>
      <c r="C36" s="15">
        <f>SUM(B36)</f>
        <v>426468.96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TOLLES CAREER &amp;&amp; TECHNICAL CENTER</oddHeader>
    <evenHeader>&amp;CAUDITOR'S OFFICE, MADISON COUNTY
STATEMENT OF SEMI-ANNUAL APPORTIONMENT OF TAXES
MADE AT THE SECOND HALF REAL ESTATE SETTLEMENT TAX YEAR 2025, WITH THE COUNTY TREASURER FOR TOLLES CAREER &amp;&amp; TECHNICAL CENTER</evenHeader>
    <firstHeader>&amp;CAUDITOR'S OFFICE, MADISON COUNTY
STATEMENT OF SEMI-ANNUAL APPORTIONMENT OF TAXES
MADE AT THE SECOND HALF REAL ESTATE SETTLEMENT TAX YEAR 2025, WITH THE COUNTY TREASURER FOR TOLLES CAREER &amp;&amp; TECHNICAL CENTER</first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109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69735.539999999994</v>
      </c>
      <c r="C4" s="15">
        <f t="shared" ref="C4:C10" si="0">SUM(B4)</f>
        <v>69735.539999999994</v>
      </c>
    </row>
    <row r="5" spans="1:3" ht="12" customHeight="1" x14ac:dyDescent="0.25">
      <c r="A5" s="6" t="s">
        <v>4</v>
      </c>
      <c r="B5" s="7">
        <v>1001.23</v>
      </c>
      <c r="C5" s="14">
        <f t="shared" si="0"/>
        <v>1001.23</v>
      </c>
    </row>
    <row r="6" spans="1:3" ht="12" customHeight="1" x14ac:dyDescent="0.25">
      <c r="A6" s="6" t="s">
        <v>5</v>
      </c>
      <c r="B6" s="7">
        <v>2497.17</v>
      </c>
      <c r="C6" s="16">
        <f t="shared" si="0"/>
        <v>2497.17</v>
      </c>
    </row>
    <row r="7" spans="1:3" ht="12" customHeight="1" x14ac:dyDescent="0.25">
      <c r="A7" s="4" t="s">
        <v>6</v>
      </c>
      <c r="B7" s="5">
        <f>SUM(B4:B6)</f>
        <v>73233.939999999988</v>
      </c>
      <c r="C7" s="14">
        <f t="shared" si="0"/>
        <v>73233.939999999988</v>
      </c>
    </row>
    <row r="8" spans="1:3" ht="12" customHeight="1" x14ac:dyDescent="0.25">
      <c r="A8" s="6" t="s">
        <v>7</v>
      </c>
      <c r="B8" s="7">
        <v>-76.44</v>
      </c>
      <c r="C8" s="14">
        <f t="shared" si="0"/>
        <v>-76.44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73157.499999999985</v>
      </c>
      <c r="C10" s="17">
        <f t="shared" si="0"/>
        <v>73157.499999999985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8682.69</v>
      </c>
      <c r="C13" s="15">
        <f t="shared" ref="C13:C20" si="1">SUM(B13)</f>
        <v>8682.69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1331.16</v>
      </c>
      <c r="C15" s="14">
        <f t="shared" si="1"/>
        <v>1331.16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779.22</v>
      </c>
      <c r="C17" s="14">
        <f t="shared" si="1"/>
        <v>779.22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10793.07</v>
      </c>
      <c r="C19" s="17">
        <f t="shared" si="1"/>
        <v>10793.07</v>
      </c>
    </row>
    <row r="20" spans="1:3" ht="12" customHeight="1" x14ac:dyDescent="0.25">
      <c r="A20" s="1" t="s">
        <v>18</v>
      </c>
      <c r="B20" s="9">
        <f>B10-B19</f>
        <v>62364.429999999986</v>
      </c>
      <c r="C20" s="17">
        <f t="shared" si="1"/>
        <v>62364.429999999986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1279.1400000000001</v>
      </c>
      <c r="C23" s="15">
        <f t="shared" ref="C23:C28" si="2">SUM(B23)</f>
        <v>1279.1400000000001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1279.1400000000001</v>
      </c>
      <c r="C28" s="17">
        <f t="shared" si="2"/>
        <v>1279.1400000000001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61085.289999999986</v>
      </c>
      <c r="C30" s="17">
        <f>SUM(B30)</f>
        <v>61085.289999999986</v>
      </c>
    </row>
    <row r="31" spans="1:3" ht="12" customHeight="1" x14ac:dyDescent="0.25">
      <c r="A31" s="6" t="s">
        <v>27</v>
      </c>
      <c r="B31" s="7">
        <v>0</v>
      </c>
      <c r="C31" s="14">
        <f>SUM(B31)</f>
        <v>0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61085.289999999986</v>
      </c>
      <c r="C33" s="17">
        <f>SUM(B33)</f>
        <v>61085.289999999986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CANAAN TWP</oddHeader>
    <evenHeader>&amp;CAUDITOR'S OFFICE, MADISON COUNTY
STATEMENT OF SEMI-ANNUAL APPORTIONMENT OF TAXES
MADE AT THE SECOND HALF REAL ESTATE SETTLEMENT TAX YEAR 2025, WITH THE COUNTY TREASURER FOR CANAAN TWP</evenHeader>
    <firstHeader>&amp;CAUDITOR'S OFFICE, MADISON COUNTY
STATEMENT OF SEMI-ANNUAL APPORTIONMENT OF TAXES
MADE AT THE SECOND HALF REAL ESTATE SETTLEMENT TAX YEAR 2025, WITH THE COUNTY TREASURER FOR CANAAN TWP</first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6" width="11" style="2" customWidth="1"/>
    <col min="7" max="7" width="11" customWidth="1"/>
  </cols>
  <sheetData>
    <row r="2" spans="1:7" ht="30" customHeight="1" x14ac:dyDescent="0.25">
      <c r="A2" s="1" t="s">
        <v>0</v>
      </c>
      <c r="B2" s="3" t="s">
        <v>110</v>
      </c>
      <c r="C2" s="3" t="s">
        <v>111</v>
      </c>
      <c r="D2" s="3" t="s">
        <v>112</v>
      </c>
      <c r="E2" s="3" t="s">
        <v>113</v>
      </c>
      <c r="F2" s="3" t="s">
        <v>114</v>
      </c>
      <c r="G2" s="1" t="s">
        <v>1</v>
      </c>
    </row>
    <row r="3" spans="1:7" ht="12" customHeight="1" x14ac:dyDescent="0.25">
      <c r="A3" s="1" t="s">
        <v>2</v>
      </c>
    </row>
    <row r="4" spans="1:7" ht="12" customHeight="1" x14ac:dyDescent="0.25">
      <c r="A4" s="4" t="s">
        <v>3</v>
      </c>
      <c r="B4" s="5">
        <v>48715.040000000001</v>
      </c>
      <c r="C4" s="5">
        <v>5157.57</v>
      </c>
      <c r="D4" s="5">
        <v>52266.98</v>
      </c>
      <c r="E4" s="5">
        <v>31357.68</v>
      </c>
      <c r="F4" s="5">
        <v>41098.39</v>
      </c>
      <c r="G4" s="15">
        <f t="shared" ref="G4:G10" si="0">SUM(B4:F4)</f>
        <v>178595.65999999997</v>
      </c>
    </row>
    <row r="5" spans="1:7" ht="12" customHeight="1" x14ac:dyDescent="0.25">
      <c r="A5" s="6" t="s">
        <v>4</v>
      </c>
      <c r="B5" s="7">
        <v>4294.7700000000004</v>
      </c>
      <c r="C5" s="7">
        <v>383.11</v>
      </c>
      <c r="D5" s="7">
        <v>7541.2</v>
      </c>
      <c r="E5" s="7">
        <v>4524.57</v>
      </c>
      <c r="F5" s="7">
        <v>5278.65</v>
      </c>
      <c r="G5" s="14">
        <f t="shared" si="0"/>
        <v>22022.300000000003</v>
      </c>
    </row>
    <row r="6" spans="1:7" ht="12" customHeight="1" x14ac:dyDescent="0.25">
      <c r="A6" s="6" t="s">
        <v>5</v>
      </c>
      <c r="B6" s="7">
        <v>995.99</v>
      </c>
      <c r="C6" s="7">
        <v>234.15</v>
      </c>
      <c r="D6" s="7">
        <v>1992.04</v>
      </c>
      <c r="E6" s="7">
        <v>1195.23</v>
      </c>
      <c r="F6" s="7">
        <v>1394.43</v>
      </c>
      <c r="G6" s="16">
        <f t="shared" si="0"/>
        <v>5811.84</v>
      </c>
    </row>
    <row r="7" spans="1:7" ht="12" customHeight="1" x14ac:dyDescent="0.25">
      <c r="A7" s="4" t="s">
        <v>6</v>
      </c>
      <c r="B7" s="5">
        <f>SUM(B4:B6)</f>
        <v>54005.799999999996</v>
      </c>
      <c r="C7" s="5">
        <f>SUM(C4:C6)</f>
        <v>5774.829999999999</v>
      </c>
      <c r="D7" s="5">
        <f>SUM(D4:D6)</f>
        <v>61800.22</v>
      </c>
      <c r="E7" s="5">
        <f>SUM(E4:E6)</f>
        <v>37077.480000000003</v>
      </c>
      <c r="F7" s="5">
        <f>SUM(F4:F6)</f>
        <v>47771.47</v>
      </c>
      <c r="G7" s="14">
        <f t="shared" si="0"/>
        <v>206429.80000000002</v>
      </c>
    </row>
    <row r="8" spans="1:7" ht="12" customHeight="1" x14ac:dyDescent="0.25">
      <c r="A8" s="6" t="s">
        <v>7</v>
      </c>
      <c r="B8" s="7">
        <v>-289.05</v>
      </c>
      <c r="C8" s="7">
        <v>15.33</v>
      </c>
      <c r="D8" s="7">
        <v>-672.7</v>
      </c>
      <c r="E8" s="7">
        <v>-403.6</v>
      </c>
      <c r="F8" s="7">
        <v>-457.54</v>
      </c>
      <c r="G8" s="14">
        <f t="shared" si="0"/>
        <v>-1807.56</v>
      </c>
    </row>
    <row r="9" spans="1:7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14">
        <f t="shared" si="0"/>
        <v>0</v>
      </c>
    </row>
    <row r="10" spans="1:7" ht="12" customHeight="1" x14ac:dyDescent="0.25">
      <c r="A10" s="8" t="s">
        <v>9</v>
      </c>
      <c r="B10" s="9">
        <f>SUM(B7:B8) - B9</f>
        <v>53716.749999999993</v>
      </c>
      <c r="C10" s="9">
        <f>SUM(C7:C8) - C9</f>
        <v>5790.1599999999989</v>
      </c>
      <c r="D10" s="9">
        <f>SUM(D7:D8) - D9</f>
        <v>61127.520000000004</v>
      </c>
      <c r="E10" s="9">
        <f>SUM(E7:E8) - E9</f>
        <v>36673.880000000005</v>
      </c>
      <c r="F10" s="9">
        <f>SUM(F7:F8) - F9</f>
        <v>47313.93</v>
      </c>
      <c r="G10" s="17">
        <f t="shared" si="0"/>
        <v>204622.24</v>
      </c>
    </row>
    <row r="11" spans="1:7" ht="6" customHeight="1" x14ac:dyDescent="0.25"/>
    <row r="12" spans="1:7" ht="12" customHeight="1" x14ac:dyDescent="0.25">
      <c r="A12" s="10" t="s">
        <v>10</v>
      </c>
    </row>
    <row r="13" spans="1:7" ht="12" customHeight="1" x14ac:dyDescent="0.25">
      <c r="A13" s="4" t="s">
        <v>11</v>
      </c>
      <c r="B13" s="5">
        <v>5387.11</v>
      </c>
      <c r="C13" s="5">
        <v>694.72</v>
      </c>
      <c r="D13" s="5">
        <v>0</v>
      </c>
      <c r="E13" s="5">
        <v>0</v>
      </c>
      <c r="F13" s="5">
        <v>0</v>
      </c>
      <c r="G13" s="15">
        <f t="shared" ref="G13:G20" si="1">SUM(B13:F13)</f>
        <v>6081.83</v>
      </c>
    </row>
    <row r="14" spans="1:7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 t="shared" si="1"/>
        <v>0</v>
      </c>
    </row>
    <row r="15" spans="1:7" ht="12" customHeight="1" x14ac:dyDescent="0.25">
      <c r="A15" s="6" t="s">
        <v>13</v>
      </c>
      <c r="B15" s="7">
        <v>969.66</v>
      </c>
      <c r="C15" s="7">
        <v>84.95</v>
      </c>
      <c r="D15" s="7">
        <v>0</v>
      </c>
      <c r="E15" s="7">
        <v>0</v>
      </c>
      <c r="F15" s="7">
        <v>0</v>
      </c>
      <c r="G15" s="14">
        <f t="shared" si="1"/>
        <v>1054.6099999999999</v>
      </c>
    </row>
    <row r="16" spans="1:7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4">
        <f t="shared" si="1"/>
        <v>0</v>
      </c>
    </row>
    <row r="17" spans="1:7" ht="12" customHeight="1" x14ac:dyDescent="0.25">
      <c r="A17" s="6" t="s">
        <v>15</v>
      </c>
      <c r="B17" s="7">
        <v>475.08</v>
      </c>
      <c r="C17" s="7">
        <v>67.83</v>
      </c>
      <c r="D17" s="7">
        <v>590.64</v>
      </c>
      <c r="E17" s="7">
        <v>355.17</v>
      </c>
      <c r="F17" s="7">
        <v>464.38</v>
      </c>
      <c r="G17" s="14">
        <f t="shared" si="1"/>
        <v>1953.1</v>
      </c>
    </row>
    <row r="18" spans="1:7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16">
        <f t="shared" si="1"/>
        <v>0</v>
      </c>
    </row>
    <row r="19" spans="1:7" ht="12" customHeight="1" x14ac:dyDescent="0.25">
      <c r="A19" s="4" t="s">
        <v>17</v>
      </c>
      <c r="B19" s="5">
        <f>SUM(B13:B18)</f>
        <v>6831.8499999999995</v>
      </c>
      <c r="C19" s="5">
        <f>SUM(C13:C18)</f>
        <v>847.50000000000011</v>
      </c>
      <c r="D19" s="5">
        <f>SUM(D13:D18)</f>
        <v>590.64</v>
      </c>
      <c r="E19" s="5">
        <f>SUM(E13:E18)</f>
        <v>355.17</v>
      </c>
      <c r="F19" s="5">
        <f>SUM(F13:F18)</f>
        <v>464.38</v>
      </c>
      <c r="G19" s="17">
        <f t="shared" si="1"/>
        <v>9089.5399999999991</v>
      </c>
    </row>
    <row r="20" spans="1:7" ht="12" customHeight="1" x14ac:dyDescent="0.25">
      <c r="A20" s="1" t="s">
        <v>18</v>
      </c>
      <c r="B20" s="9">
        <f>B10-B19</f>
        <v>46884.899999999994</v>
      </c>
      <c r="C20" s="9">
        <f>C10-C19</f>
        <v>4942.6599999999989</v>
      </c>
      <c r="D20" s="9">
        <f>D10-D19</f>
        <v>60536.880000000005</v>
      </c>
      <c r="E20" s="9">
        <f>E10-E19</f>
        <v>36318.710000000006</v>
      </c>
      <c r="F20" s="9">
        <f>F10-F19</f>
        <v>46849.55</v>
      </c>
      <c r="G20" s="17">
        <f t="shared" si="1"/>
        <v>195532.7</v>
      </c>
    </row>
    <row r="21" spans="1:7" ht="6" customHeight="1" x14ac:dyDescent="0.25"/>
    <row r="22" spans="1:7" ht="12" customHeight="1" x14ac:dyDescent="0.25">
      <c r="A22" s="10" t="s">
        <v>19</v>
      </c>
    </row>
    <row r="23" spans="1:7" ht="12" customHeight="1" x14ac:dyDescent="0.25">
      <c r="A23" s="4" t="s">
        <v>20</v>
      </c>
      <c r="B23" s="5">
        <v>939.24</v>
      </c>
      <c r="C23" s="5">
        <v>101.23</v>
      </c>
      <c r="D23" s="5">
        <v>1068.76</v>
      </c>
      <c r="E23" s="5">
        <v>641.25</v>
      </c>
      <c r="F23" s="5">
        <v>827.26</v>
      </c>
      <c r="G23" s="15">
        <f t="shared" ref="G23:G28" si="2">SUM(B23:F23)</f>
        <v>3577.74</v>
      </c>
    </row>
    <row r="24" spans="1:7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 t="shared" si="2"/>
        <v>0</v>
      </c>
    </row>
    <row r="25" spans="1:7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 t="shared" si="2"/>
        <v>0</v>
      </c>
    </row>
    <row r="26" spans="1:7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4">
        <f t="shared" si="2"/>
        <v>0</v>
      </c>
    </row>
    <row r="27" spans="1:7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4">
        <f t="shared" si="2"/>
        <v>0</v>
      </c>
    </row>
    <row r="28" spans="1:7" ht="12" customHeight="1" x14ac:dyDescent="0.25">
      <c r="A28" s="8" t="s">
        <v>25</v>
      </c>
      <c r="B28" s="9">
        <f>SUM(B23:B27)</f>
        <v>939.24</v>
      </c>
      <c r="C28" s="9">
        <f>SUM(C23:C27)</f>
        <v>101.23</v>
      </c>
      <c r="D28" s="9">
        <f>SUM(D23:D27)</f>
        <v>1068.76</v>
      </c>
      <c r="E28" s="9">
        <f>SUM(E23:E27)</f>
        <v>641.25</v>
      </c>
      <c r="F28" s="9">
        <f>SUM(F23:F27)</f>
        <v>827.26</v>
      </c>
      <c r="G28" s="17">
        <f t="shared" si="2"/>
        <v>3577.74</v>
      </c>
    </row>
    <row r="29" spans="1:7" ht="6" customHeight="1" x14ac:dyDescent="0.25"/>
    <row r="30" spans="1:7" ht="12" customHeight="1" x14ac:dyDescent="0.25">
      <c r="A30" s="8" t="s">
        <v>26</v>
      </c>
      <c r="B30" s="9">
        <f>B20-B28</f>
        <v>45945.659999999996</v>
      </c>
      <c r="C30" s="9">
        <f>C20-C28</f>
        <v>4841.4299999999994</v>
      </c>
      <c r="D30" s="9">
        <f>D20-D28</f>
        <v>59468.12</v>
      </c>
      <c r="E30" s="9">
        <f>E20-E28</f>
        <v>35677.460000000006</v>
      </c>
      <c r="F30" s="9">
        <f>F20-F28</f>
        <v>46022.29</v>
      </c>
      <c r="G30" s="17">
        <f>SUM(B30:F30)</f>
        <v>191954.96</v>
      </c>
    </row>
    <row r="31" spans="1:7" ht="12" customHeight="1" x14ac:dyDescent="0.25">
      <c r="A31" s="6" t="s">
        <v>27</v>
      </c>
      <c r="B31" s="7">
        <v>8.8800000000000008</v>
      </c>
      <c r="C31" s="7">
        <v>5.32</v>
      </c>
      <c r="D31" s="7">
        <v>11.04</v>
      </c>
      <c r="E31" s="7">
        <v>6.64</v>
      </c>
      <c r="F31" s="7">
        <v>8.68</v>
      </c>
      <c r="G31" s="14">
        <f>SUM(B31:F31)</f>
        <v>40.56</v>
      </c>
    </row>
    <row r="32" spans="1:7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14">
        <f>SUM(B32:F32)</f>
        <v>0</v>
      </c>
    </row>
    <row r="33" spans="1:10" ht="12" customHeight="1" x14ac:dyDescent="0.25">
      <c r="A33" s="1" t="s">
        <v>29</v>
      </c>
      <c r="B33" s="9">
        <f>B30-SUM(B31:B32)</f>
        <v>45936.78</v>
      </c>
      <c r="C33" s="9">
        <f>C30-SUM(C31:C32)</f>
        <v>4836.1099999999997</v>
      </c>
      <c r="D33" s="9">
        <f>D30-SUM(D31:D32)</f>
        <v>59457.08</v>
      </c>
      <c r="E33" s="9">
        <f>E30-SUM(E31:E32)</f>
        <v>35670.820000000007</v>
      </c>
      <c r="F33" s="9">
        <f>F30-SUM(F31:F32)</f>
        <v>46013.61</v>
      </c>
      <c r="G33" s="17">
        <f>SUM(B33:F33)</f>
        <v>191914.40000000002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15">
        <f>SUM(B36:F36)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DARBY TWP</oddHeader>
    <evenHeader>&amp;CAUDITOR'S OFFICE, MADISON COUNTY
STATEMENT OF SEMI-ANNUAL APPORTIONMENT OF TAXES
MADE AT THE SECOND HALF REAL ESTATE SETTLEMENT TAX YEAR 2025, WITH THE COUNTY TREASURER FOR DARBY TWP</evenHeader>
    <firstHeader>&amp;CAUDITOR'S OFFICE, MADISON COUNTY
STATEMENT OF SEMI-ANNUAL APPORTIONMENT OF TAXES
MADE AT THE SECOND HALF REAL ESTATE SETTLEMENT TAX YEAR 2025, WITH THE COUNTY TREASURER FOR DARBY TWP</first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115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25768.91</v>
      </c>
      <c r="C4" s="15">
        <f t="shared" ref="C4:C10" si="0">SUM(B4)</f>
        <v>25768.91</v>
      </c>
    </row>
    <row r="5" spans="1:3" ht="12" customHeight="1" x14ac:dyDescent="0.25">
      <c r="A5" s="6" t="s">
        <v>4</v>
      </c>
      <c r="B5" s="7">
        <v>5405.25</v>
      </c>
      <c r="C5" s="14">
        <f t="shared" si="0"/>
        <v>5405.25</v>
      </c>
    </row>
    <row r="6" spans="1:3" ht="12" customHeight="1" x14ac:dyDescent="0.25">
      <c r="A6" s="6" t="s">
        <v>5</v>
      </c>
      <c r="B6" s="7">
        <v>2847.1</v>
      </c>
      <c r="C6" s="16">
        <f t="shared" si="0"/>
        <v>2847.1</v>
      </c>
    </row>
    <row r="7" spans="1:3" ht="12" customHeight="1" x14ac:dyDescent="0.25">
      <c r="A7" s="4" t="s">
        <v>6</v>
      </c>
      <c r="B7" s="5">
        <f>SUM(B4:B6)</f>
        <v>34021.26</v>
      </c>
      <c r="C7" s="14">
        <f t="shared" si="0"/>
        <v>34021.26</v>
      </c>
    </row>
    <row r="8" spans="1:3" ht="12" customHeight="1" x14ac:dyDescent="0.25">
      <c r="A8" s="6" t="s">
        <v>7</v>
      </c>
      <c r="B8" s="7">
        <v>-169.93</v>
      </c>
      <c r="C8" s="14">
        <f t="shared" si="0"/>
        <v>-169.93</v>
      </c>
    </row>
    <row r="9" spans="1:3" ht="12" customHeight="1" x14ac:dyDescent="0.25">
      <c r="A9" s="6" t="s">
        <v>8</v>
      </c>
      <c r="B9" s="7">
        <v>358.85</v>
      </c>
      <c r="C9" s="14">
        <f t="shared" si="0"/>
        <v>358.85</v>
      </c>
    </row>
    <row r="10" spans="1:3" ht="12" customHeight="1" x14ac:dyDescent="0.25">
      <c r="A10" s="8" t="s">
        <v>9</v>
      </c>
      <c r="B10" s="9">
        <f>SUM(B7:B8) - B9</f>
        <v>33492.480000000003</v>
      </c>
      <c r="C10" s="17">
        <f t="shared" si="0"/>
        <v>33492.480000000003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3106.34</v>
      </c>
      <c r="C13" s="15">
        <f t="shared" ref="C13:C20" si="1">SUM(B13)</f>
        <v>3106.34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355.12</v>
      </c>
      <c r="C15" s="14">
        <f t="shared" si="1"/>
        <v>355.12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465.64</v>
      </c>
      <c r="C17" s="14">
        <f t="shared" si="1"/>
        <v>465.64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3927.1</v>
      </c>
      <c r="C19" s="17">
        <f t="shared" si="1"/>
        <v>3927.1</v>
      </c>
    </row>
    <row r="20" spans="1:3" ht="12" customHeight="1" x14ac:dyDescent="0.25">
      <c r="A20" s="1" t="s">
        <v>18</v>
      </c>
      <c r="B20" s="9">
        <f>B10-B19</f>
        <v>29565.380000000005</v>
      </c>
      <c r="C20" s="17">
        <f t="shared" si="1"/>
        <v>29565.380000000005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585.58000000000004</v>
      </c>
      <c r="C23" s="15">
        <f t="shared" ref="C23:C28" si="2">SUM(B23)</f>
        <v>585.58000000000004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585.58000000000004</v>
      </c>
      <c r="C28" s="17">
        <f t="shared" si="2"/>
        <v>585.58000000000004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28979.800000000003</v>
      </c>
      <c r="C30" s="17">
        <f>SUM(B30)</f>
        <v>28979.800000000003</v>
      </c>
    </row>
    <row r="31" spans="1:3" ht="12" customHeight="1" x14ac:dyDescent="0.25">
      <c r="A31" s="6" t="s">
        <v>27</v>
      </c>
      <c r="B31" s="7">
        <v>12.44</v>
      </c>
      <c r="C31" s="14">
        <f>SUM(B31)</f>
        <v>12.44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28967.360000000004</v>
      </c>
      <c r="C33" s="17">
        <f>SUM(B33)</f>
        <v>28967.360000000004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DEER CREEK TWP</oddHeader>
    <evenHeader>&amp;CAUDITOR'S OFFICE, MADISON COUNTY
STATEMENT OF SEMI-ANNUAL APPORTIONMENT OF TAXES
MADE AT THE SECOND HALF REAL ESTATE SETTLEMENT TAX YEAR 2025, WITH THE COUNTY TREASURER FOR DEER CREEK TWP</evenHeader>
    <firstHeader>&amp;CAUDITOR'S OFFICE, MADISON COUNTY
STATEMENT OF SEMI-ANNUAL APPORTIONMENT OF TAXES
MADE AT THE SECOND HALF REAL ESTATE SETTLEMENT TAX YEAR 2025, WITH THE COUNTY TREASURER FOR DEER CREEK TWP</first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2:J99"/>
  <sheetViews>
    <sheetView workbookViewId="0">
      <selection activeCell="H6" sqref="H6"/>
    </sheetView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  <col min="8" max="8" width="9.140625" customWidth="1"/>
  </cols>
  <sheetData>
    <row r="2" spans="1:8" ht="30" customHeight="1" x14ac:dyDescent="0.25">
      <c r="A2" s="1" t="s">
        <v>0</v>
      </c>
      <c r="B2" s="3" t="s">
        <v>115</v>
      </c>
      <c r="C2" s="3" t="s">
        <v>116</v>
      </c>
      <c r="D2" s="3" t="s">
        <v>117</v>
      </c>
      <c r="E2" s="3" t="s">
        <v>118</v>
      </c>
      <c r="F2" s="1" t="s">
        <v>1</v>
      </c>
    </row>
    <row r="3" spans="1:8" ht="12" customHeight="1" x14ac:dyDescent="0.25">
      <c r="A3" s="1" t="s">
        <v>2</v>
      </c>
    </row>
    <row r="4" spans="1:8" ht="12" customHeight="1" x14ac:dyDescent="0.25">
      <c r="A4" s="4" t="s">
        <v>3</v>
      </c>
      <c r="B4" s="5">
        <v>37768.199999999997</v>
      </c>
      <c r="C4" s="5">
        <v>50630.400000000001</v>
      </c>
      <c r="D4" s="5">
        <v>4632.3500000000004</v>
      </c>
      <c r="E4" s="5">
        <v>38755.81</v>
      </c>
      <c r="F4" s="15">
        <f t="shared" ref="F4:F10" si="0">SUM(B4:E4)</f>
        <v>131786.76</v>
      </c>
    </row>
    <row r="5" spans="1:8" ht="12" customHeight="1" x14ac:dyDescent="0.25">
      <c r="A5" s="6" t="s">
        <v>4</v>
      </c>
      <c r="B5" s="7">
        <v>159.34</v>
      </c>
      <c r="C5" s="7">
        <v>324.25</v>
      </c>
      <c r="D5" s="7">
        <v>18.02</v>
      </c>
      <c r="E5" s="7">
        <v>170.71</v>
      </c>
      <c r="F5" s="14">
        <f t="shared" si="0"/>
        <v>672.32</v>
      </c>
    </row>
    <row r="6" spans="1:8" ht="12" customHeight="1" x14ac:dyDescent="0.25">
      <c r="A6" s="6" t="s">
        <v>5</v>
      </c>
      <c r="B6" s="7">
        <v>1482.18</v>
      </c>
      <c r="C6" s="7">
        <v>4764.1899999999996</v>
      </c>
      <c r="D6" s="7">
        <v>264.67</v>
      </c>
      <c r="E6" s="7">
        <v>1588.07</v>
      </c>
      <c r="F6" s="16">
        <f t="shared" si="0"/>
        <v>8099.11</v>
      </c>
      <c r="H6" s="18"/>
    </row>
    <row r="7" spans="1:8" ht="12" customHeight="1" x14ac:dyDescent="0.25">
      <c r="A7" s="4" t="s">
        <v>6</v>
      </c>
      <c r="B7" s="5">
        <f>SUM(B4:B6)</f>
        <v>39409.719999999994</v>
      </c>
      <c r="C7" s="5">
        <f>SUM(C4:C6)</f>
        <v>55718.840000000004</v>
      </c>
      <c r="D7" s="5">
        <f>SUM(D4:D6)</f>
        <v>4915.0400000000009</v>
      </c>
      <c r="E7" s="5">
        <f>SUM(E4:E6)</f>
        <v>40514.589999999997</v>
      </c>
      <c r="F7" s="14">
        <f t="shared" si="0"/>
        <v>140558.19</v>
      </c>
    </row>
    <row r="8" spans="1:8" ht="12" customHeight="1" x14ac:dyDescent="0.25">
      <c r="A8" s="6" t="s">
        <v>7</v>
      </c>
      <c r="B8" s="7">
        <v>245.87</v>
      </c>
      <c r="C8" s="7">
        <v>86.77</v>
      </c>
      <c r="D8" s="7">
        <v>31.82</v>
      </c>
      <c r="E8" s="7">
        <v>320.89</v>
      </c>
      <c r="F8" s="14">
        <f t="shared" si="0"/>
        <v>685.34999999999991</v>
      </c>
    </row>
    <row r="9" spans="1:8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14">
        <f t="shared" si="0"/>
        <v>0</v>
      </c>
    </row>
    <row r="10" spans="1:8" ht="12" customHeight="1" x14ac:dyDescent="0.25">
      <c r="A10" s="8" t="s">
        <v>9</v>
      </c>
      <c r="B10" s="9">
        <f>SUM(B7:B8) - B9</f>
        <v>39655.589999999997</v>
      </c>
      <c r="C10" s="9">
        <f>SUM(C7:C8) - C9</f>
        <v>55805.61</v>
      </c>
      <c r="D10" s="9">
        <f>SUM(D7:D8) - D9</f>
        <v>4946.8600000000006</v>
      </c>
      <c r="E10" s="9">
        <f>SUM(E7:E8) - E9</f>
        <v>40835.479999999996</v>
      </c>
      <c r="F10" s="17">
        <f t="shared" si="0"/>
        <v>141243.53999999998</v>
      </c>
    </row>
    <row r="11" spans="1:8" ht="6" customHeight="1" x14ac:dyDescent="0.25"/>
    <row r="12" spans="1:8" ht="12" customHeight="1" x14ac:dyDescent="0.25">
      <c r="A12" s="10" t="s">
        <v>10</v>
      </c>
    </row>
    <row r="13" spans="1:8" ht="12" customHeight="1" x14ac:dyDescent="0.25">
      <c r="A13" s="4" t="s">
        <v>11</v>
      </c>
      <c r="B13" s="5">
        <v>5071.3500000000004</v>
      </c>
      <c r="C13" s="5">
        <v>6798.08</v>
      </c>
      <c r="D13" s="5">
        <v>0</v>
      </c>
      <c r="E13" s="5">
        <v>0</v>
      </c>
      <c r="F13" s="15">
        <f t="shared" ref="F13:F20" si="1">SUM(B13:E13)</f>
        <v>11869.43</v>
      </c>
    </row>
    <row r="14" spans="1:8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8" ht="12" customHeight="1" x14ac:dyDescent="0.25">
      <c r="A15" s="6" t="s">
        <v>13</v>
      </c>
      <c r="B15" s="7">
        <v>711.28</v>
      </c>
      <c r="C15" s="7">
        <v>953.62</v>
      </c>
      <c r="D15" s="7">
        <v>0</v>
      </c>
      <c r="E15" s="7">
        <v>0</v>
      </c>
      <c r="F15" s="14">
        <f t="shared" si="1"/>
        <v>1664.9</v>
      </c>
    </row>
    <row r="16" spans="1:8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620.41</v>
      </c>
      <c r="C17" s="7">
        <v>830.96</v>
      </c>
      <c r="D17" s="7">
        <v>90.77</v>
      </c>
      <c r="E17" s="7">
        <v>759.08</v>
      </c>
      <c r="F17" s="14">
        <f t="shared" si="1"/>
        <v>2301.2199999999998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6403.04</v>
      </c>
      <c r="C19" s="5">
        <f>SUM(C13:C18)</f>
        <v>8582.66</v>
      </c>
      <c r="D19" s="5">
        <f>SUM(D13:D18)</f>
        <v>90.77</v>
      </c>
      <c r="E19" s="5">
        <f>SUM(E13:E18)</f>
        <v>759.08</v>
      </c>
      <c r="F19" s="17">
        <f t="shared" si="1"/>
        <v>15835.550000000001</v>
      </c>
    </row>
    <row r="20" spans="1:6" ht="12" customHeight="1" x14ac:dyDescent="0.25">
      <c r="A20" s="1" t="s">
        <v>18</v>
      </c>
      <c r="B20" s="9">
        <f>B10-B19</f>
        <v>33252.549999999996</v>
      </c>
      <c r="C20" s="9">
        <f>C10-C19</f>
        <v>47222.95</v>
      </c>
      <c r="D20" s="9">
        <f>D10-D19</f>
        <v>4856.09</v>
      </c>
      <c r="E20" s="9">
        <f>E10-E19</f>
        <v>40076.399999999994</v>
      </c>
      <c r="F20" s="17">
        <f t="shared" si="1"/>
        <v>125407.98999999999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1128.8900000000001</v>
      </c>
      <c r="C23" s="5">
        <v>2375.65</v>
      </c>
      <c r="D23" s="5">
        <v>164.25</v>
      </c>
      <c r="E23" s="5">
        <v>1180.6400000000001</v>
      </c>
      <c r="F23" s="15">
        <f t="shared" ref="F23:F28" si="2">SUM(B23:E23)</f>
        <v>4849.43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1128.8900000000001</v>
      </c>
      <c r="C28" s="9">
        <f>SUM(C23:C27)</f>
        <v>2375.65</v>
      </c>
      <c r="D28" s="9">
        <f>SUM(D23:D27)</f>
        <v>164.25</v>
      </c>
      <c r="E28" s="9">
        <f>SUM(E23:E27)</f>
        <v>1180.6400000000001</v>
      </c>
      <c r="F28" s="17">
        <f t="shared" si="2"/>
        <v>4849.43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32123.659999999996</v>
      </c>
      <c r="C30" s="9">
        <f>C20-C28</f>
        <v>44847.299999999996</v>
      </c>
      <c r="D30" s="9">
        <f>D20-D28</f>
        <v>4691.84</v>
      </c>
      <c r="E30" s="9">
        <f>E20-E28</f>
        <v>38895.759999999995</v>
      </c>
      <c r="F30" s="17">
        <f>SUM(B30:E30)</f>
        <v>120558.55999999998</v>
      </c>
    </row>
    <row r="31" spans="1:6" ht="12" customHeight="1" x14ac:dyDescent="0.25">
      <c r="A31" s="6" t="s">
        <v>27</v>
      </c>
      <c r="B31" s="7">
        <v>24.71</v>
      </c>
      <c r="C31" s="7">
        <v>33.130000000000003</v>
      </c>
      <c r="D31" s="7">
        <v>3.52</v>
      </c>
      <c r="E31" s="7">
        <v>29.41</v>
      </c>
      <c r="F31" s="14">
        <f>SUM(B31:E31)</f>
        <v>90.77000000000001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32098.949999999997</v>
      </c>
      <c r="C33" s="9">
        <f>C30-SUM(C31:C32)</f>
        <v>44814.17</v>
      </c>
      <c r="D33" s="9">
        <f>D30-SUM(D31:D32)</f>
        <v>4688.32</v>
      </c>
      <c r="E33" s="9">
        <f>E30-SUM(E31:E32)</f>
        <v>38866.349999999991</v>
      </c>
      <c r="F33" s="17">
        <f>SUM(B33:E33)</f>
        <v>120467.79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15">
        <f>SUM(B36:E36)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FAIRFIELD TWP</oddHeader>
    <evenHeader>&amp;CAUDITOR'S OFFICE, MADISON COUNTY
STATEMENT OF SEMI-ANNUAL APPORTIONMENT OF TAXES
MADE AT THE SECOND HALF REAL ESTATE SETTLEMENT TAX YEAR 2025, WITH THE COUNTY TREASURER FOR FAIRFIELD TWP</evenHeader>
    <firstHeader>&amp;CAUDITOR'S OFFICE, MADISON COUNTY
STATEMENT OF SEMI-ANNUAL APPORTIONMENT OF TAXES
MADE AT THE SECOND HALF REAL ESTATE SETTLEMENT TAX YEAR 2025, WITH THE COUNTY TREASURER FOR FAIRFIELD TWP</first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110</v>
      </c>
      <c r="C2" s="3" t="s">
        <v>119</v>
      </c>
      <c r="D2" s="3" t="s">
        <v>120</v>
      </c>
      <c r="E2" s="3" t="s">
        <v>121</v>
      </c>
      <c r="F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52301.88</v>
      </c>
      <c r="C4" s="5">
        <v>62681.41</v>
      </c>
      <c r="D4" s="5">
        <v>653875.09</v>
      </c>
      <c r="E4" s="5">
        <v>265331.48</v>
      </c>
      <c r="F4" s="15">
        <f t="shared" ref="F4:F10" si="0">SUM(B4:E4)</f>
        <v>1034189.86</v>
      </c>
    </row>
    <row r="5" spans="1:6" ht="12" customHeight="1" x14ac:dyDescent="0.25">
      <c r="A5" s="6" t="s">
        <v>4</v>
      </c>
      <c r="B5" s="7">
        <v>23122.639999999999</v>
      </c>
      <c r="C5" s="7">
        <v>6563.91</v>
      </c>
      <c r="D5" s="7">
        <v>424632.29</v>
      </c>
      <c r="E5" s="7">
        <v>143935.64000000001</v>
      </c>
      <c r="F5" s="14">
        <f t="shared" si="0"/>
        <v>598254.48</v>
      </c>
    </row>
    <row r="6" spans="1:6" ht="12" customHeight="1" x14ac:dyDescent="0.25">
      <c r="A6" s="6" t="s">
        <v>5</v>
      </c>
      <c r="B6" s="7">
        <v>6442.66</v>
      </c>
      <c r="C6" s="7">
        <v>6284.24</v>
      </c>
      <c r="D6" s="7">
        <v>141738.66</v>
      </c>
      <c r="E6" s="7">
        <v>45098.64</v>
      </c>
      <c r="F6" s="16">
        <f t="shared" si="0"/>
        <v>199564.2</v>
      </c>
    </row>
    <row r="7" spans="1:6" ht="12" customHeight="1" x14ac:dyDescent="0.25">
      <c r="A7" s="4" t="s">
        <v>6</v>
      </c>
      <c r="B7" s="5">
        <f>SUM(B4:B6)</f>
        <v>81867.179999999993</v>
      </c>
      <c r="C7" s="5">
        <f>SUM(C4:C6)</f>
        <v>75529.560000000012</v>
      </c>
      <c r="D7" s="5">
        <f>SUM(D4:D6)</f>
        <v>1220246.0399999998</v>
      </c>
      <c r="E7" s="5">
        <f>SUM(E4:E6)</f>
        <v>454365.76</v>
      </c>
      <c r="F7" s="14">
        <f t="shared" si="0"/>
        <v>1832008.5399999998</v>
      </c>
    </row>
    <row r="8" spans="1:6" ht="12" customHeight="1" x14ac:dyDescent="0.25">
      <c r="A8" s="6" t="s">
        <v>7</v>
      </c>
      <c r="B8" s="7">
        <v>-463.11</v>
      </c>
      <c r="C8" s="7">
        <v>75.89</v>
      </c>
      <c r="D8" s="7">
        <v>-15154.23</v>
      </c>
      <c r="E8" s="7">
        <v>-3866.6</v>
      </c>
      <c r="F8" s="14">
        <f t="shared" si="0"/>
        <v>-19408.05</v>
      </c>
    </row>
    <row r="9" spans="1:6" ht="12" customHeight="1" x14ac:dyDescent="0.25">
      <c r="A9" s="6" t="s">
        <v>8</v>
      </c>
      <c r="B9" s="7">
        <v>6336.28</v>
      </c>
      <c r="C9" s="7">
        <v>0</v>
      </c>
      <c r="D9" s="7">
        <v>116362.55</v>
      </c>
      <c r="E9" s="7">
        <v>39442.86</v>
      </c>
      <c r="F9" s="14">
        <f t="shared" si="0"/>
        <v>162141.69</v>
      </c>
    </row>
    <row r="10" spans="1:6" ht="12" customHeight="1" x14ac:dyDescent="0.25">
      <c r="A10" s="8" t="s">
        <v>9</v>
      </c>
      <c r="B10" s="9">
        <f>SUM(B7:B8) - B9</f>
        <v>75067.789999999994</v>
      </c>
      <c r="C10" s="9">
        <f>SUM(C7:C8) - C9</f>
        <v>75605.450000000012</v>
      </c>
      <c r="D10" s="9">
        <f>SUM(D7:D8) - D9</f>
        <v>1088729.2599999998</v>
      </c>
      <c r="E10" s="9">
        <f>SUM(E7:E8) - E9</f>
        <v>411056.30000000005</v>
      </c>
      <c r="F10" s="17">
        <f t="shared" si="0"/>
        <v>1650458.7999999998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6082.21</v>
      </c>
      <c r="C13" s="5">
        <v>7416.8</v>
      </c>
      <c r="D13" s="5">
        <v>76035.19</v>
      </c>
      <c r="E13" s="5">
        <v>0</v>
      </c>
      <c r="F13" s="15">
        <f t="shared" ref="F13:F20" si="1">SUM(B13:E13)</f>
        <v>89534.2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6" ht="12" customHeight="1" x14ac:dyDescent="0.25">
      <c r="A15" s="6" t="s">
        <v>13</v>
      </c>
      <c r="B15" s="7">
        <v>1100.29</v>
      </c>
      <c r="C15" s="7">
        <v>1341.46</v>
      </c>
      <c r="D15" s="7">
        <v>13757.07</v>
      </c>
      <c r="E15" s="7">
        <v>0</v>
      </c>
      <c r="F15" s="14">
        <f t="shared" si="1"/>
        <v>16198.82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1052.53</v>
      </c>
      <c r="C17" s="7">
        <v>816.96</v>
      </c>
      <c r="D17" s="7">
        <v>13175.92</v>
      </c>
      <c r="E17" s="7">
        <v>6240.33</v>
      </c>
      <c r="F17" s="14">
        <f t="shared" si="1"/>
        <v>21285.739999999998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8235.0300000000007</v>
      </c>
      <c r="C19" s="5">
        <f>SUM(C13:C18)</f>
        <v>9575.2200000000012</v>
      </c>
      <c r="D19" s="5">
        <f>SUM(D13:D18)</f>
        <v>102968.18000000001</v>
      </c>
      <c r="E19" s="5">
        <f>SUM(E13:E18)</f>
        <v>6240.33</v>
      </c>
      <c r="F19" s="17">
        <f t="shared" si="1"/>
        <v>127018.76000000001</v>
      </c>
    </row>
    <row r="20" spans="1:6" ht="12" customHeight="1" x14ac:dyDescent="0.25">
      <c r="A20" s="1" t="s">
        <v>18</v>
      </c>
      <c r="B20" s="9">
        <f>B10-B19</f>
        <v>66832.759999999995</v>
      </c>
      <c r="C20" s="9">
        <f>C10-C19</f>
        <v>66030.23000000001</v>
      </c>
      <c r="D20" s="9">
        <f>D10-D19</f>
        <v>985761.07999999973</v>
      </c>
      <c r="E20" s="9">
        <f>E10-E19</f>
        <v>404815.97000000003</v>
      </c>
      <c r="F20" s="17">
        <f t="shared" si="1"/>
        <v>1523440.0399999998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1312.53</v>
      </c>
      <c r="C23" s="5">
        <v>1321.93</v>
      </c>
      <c r="D23" s="5">
        <v>19036.02</v>
      </c>
      <c r="E23" s="5">
        <v>7187.19</v>
      </c>
      <c r="F23" s="15">
        <f t="shared" ref="F23:F28" si="2">SUM(B23:E23)</f>
        <v>28857.67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1312.53</v>
      </c>
      <c r="C28" s="9">
        <f>SUM(C23:C27)</f>
        <v>1321.93</v>
      </c>
      <c r="D28" s="9">
        <f>SUM(D23:D27)</f>
        <v>19036.02</v>
      </c>
      <c r="E28" s="9">
        <f>SUM(E23:E27)</f>
        <v>7187.19</v>
      </c>
      <c r="F28" s="17">
        <f t="shared" si="2"/>
        <v>28857.67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65520.229999999996</v>
      </c>
      <c r="C30" s="9">
        <f>C20-C28</f>
        <v>64708.30000000001</v>
      </c>
      <c r="D30" s="9">
        <f>D20-D28</f>
        <v>966725.05999999971</v>
      </c>
      <c r="E30" s="9">
        <f>E20-E28</f>
        <v>397628.78</v>
      </c>
      <c r="F30" s="17">
        <f>SUM(B30:E30)</f>
        <v>1494582.3699999996</v>
      </c>
    </row>
    <row r="31" spans="1:6" ht="12" customHeight="1" x14ac:dyDescent="0.25">
      <c r="A31" s="6" t="s">
        <v>27</v>
      </c>
      <c r="B31" s="7">
        <v>4.4400000000000004</v>
      </c>
      <c r="C31" s="7">
        <v>0</v>
      </c>
      <c r="D31" s="7">
        <v>55.52</v>
      </c>
      <c r="E31" s="7">
        <v>26.32</v>
      </c>
      <c r="F31" s="14">
        <f>SUM(B31:E31)</f>
        <v>86.28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65515.789999999994</v>
      </c>
      <c r="C33" s="9">
        <f>C30-SUM(C31:C32)</f>
        <v>64708.30000000001</v>
      </c>
      <c r="D33" s="9">
        <f>D30-SUM(D31:D32)</f>
        <v>966669.53999999969</v>
      </c>
      <c r="E33" s="9">
        <f>E30-SUM(E31:E32)</f>
        <v>397602.46</v>
      </c>
      <c r="F33" s="17">
        <f>SUM(B33:E33)</f>
        <v>1494496.0899999996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15">
        <f>SUM(B36:E36)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JEFFERSON TWP</oddHeader>
    <evenHeader>&amp;CAUDITOR'S OFFICE, MADISON COUNTY
STATEMENT OF SEMI-ANNUAL APPORTIONMENT OF TAXES
MADE AT THE SECOND HALF REAL ESTATE SETTLEMENT TAX YEAR 2025, WITH THE COUNTY TREASURER FOR JEFFERSON TWP</evenHeader>
    <firstHeader>&amp;CAUDITOR'S OFFICE, MADISON COUNTY
STATEMENT OF SEMI-ANNUAL APPORTIONMENT OF TAXES
MADE AT THE SECOND HALF REAL ESTATE SETTLEMENT TAX YEAR 2025, WITH THE COUNTY TREASURER FOR JEFFERSON TWP</first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109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34036.519999999997</v>
      </c>
      <c r="C4" s="15">
        <f t="shared" ref="C4:C10" si="0">SUM(B4)</f>
        <v>34036.519999999997</v>
      </c>
    </row>
    <row r="5" spans="1:3" ht="12" customHeight="1" x14ac:dyDescent="0.25">
      <c r="A5" s="6" t="s">
        <v>4</v>
      </c>
      <c r="B5" s="7">
        <v>463.5</v>
      </c>
      <c r="C5" s="14">
        <f t="shared" si="0"/>
        <v>463.5</v>
      </c>
    </row>
    <row r="6" spans="1:3" ht="12" customHeight="1" x14ac:dyDescent="0.25">
      <c r="A6" s="6" t="s">
        <v>5</v>
      </c>
      <c r="B6" s="7">
        <v>1061.07</v>
      </c>
      <c r="C6" s="16">
        <f t="shared" si="0"/>
        <v>1061.07</v>
      </c>
    </row>
    <row r="7" spans="1:3" ht="12" customHeight="1" x14ac:dyDescent="0.25">
      <c r="A7" s="4" t="s">
        <v>6</v>
      </c>
      <c r="B7" s="5">
        <f>SUM(B4:B6)</f>
        <v>35561.089999999997</v>
      </c>
      <c r="C7" s="14">
        <f t="shared" si="0"/>
        <v>35561.089999999997</v>
      </c>
    </row>
    <row r="8" spans="1:3" ht="12" customHeight="1" x14ac:dyDescent="0.25">
      <c r="A8" s="6" t="s">
        <v>7</v>
      </c>
      <c r="B8" s="7">
        <v>106.73</v>
      </c>
      <c r="C8" s="14">
        <f t="shared" si="0"/>
        <v>106.73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35667.82</v>
      </c>
      <c r="C10" s="17">
        <f t="shared" si="0"/>
        <v>35667.82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3988.06</v>
      </c>
      <c r="C13" s="15">
        <f t="shared" ref="C13:C20" si="1">SUM(B13)</f>
        <v>3988.06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584.42999999999995</v>
      </c>
      <c r="C15" s="14">
        <f t="shared" si="1"/>
        <v>584.42999999999995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352.98</v>
      </c>
      <c r="C17" s="14">
        <f t="shared" si="1"/>
        <v>352.98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4925.4699999999993</v>
      </c>
      <c r="C19" s="17">
        <f t="shared" si="1"/>
        <v>4925.4699999999993</v>
      </c>
    </row>
    <row r="20" spans="1:3" ht="12" customHeight="1" x14ac:dyDescent="0.25">
      <c r="A20" s="1" t="s">
        <v>18</v>
      </c>
      <c r="B20" s="9">
        <f>B10-B19</f>
        <v>30742.35</v>
      </c>
      <c r="C20" s="17">
        <f t="shared" si="1"/>
        <v>30742.35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623.62</v>
      </c>
      <c r="C23" s="15">
        <f t="shared" ref="C23:C28" si="2">SUM(B23)</f>
        <v>623.62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623.62</v>
      </c>
      <c r="C28" s="17">
        <f t="shared" si="2"/>
        <v>623.62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30118.73</v>
      </c>
      <c r="C30" s="17">
        <f>SUM(B30)</f>
        <v>30118.73</v>
      </c>
    </row>
    <row r="31" spans="1:3" ht="12" customHeight="1" x14ac:dyDescent="0.25">
      <c r="A31" s="6" t="s">
        <v>27</v>
      </c>
      <c r="B31" s="7">
        <v>0</v>
      </c>
      <c r="C31" s="14">
        <f>SUM(B31)</f>
        <v>0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30118.73</v>
      </c>
      <c r="C33" s="17">
        <f>SUM(B33)</f>
        <v>30118.73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MONROE TWP</oddHeader>
    <evenHeader>&amp;CAUDITOR'S OFFICE, MADISON COUNTY
STATEMENT OF SEMI-ANNUAL APPORTIONMENT OF TAXES
MADE AT THE SECOND HALF REAL ESTATE SETTLEMENT TAX YEAR 2025, WITH THE COUNTY TREASURER FOR MONROE TWP</evenHeader>
    <firstHeader>&amp;CAUDITOR'S OFFICE, MADISON COUNTY
STATEMENT OF SEMI-ANNUAL APPORTIONMENT OF TAXES
MADE AT THE SECOND HALF REAL ESTATE SETTLEMENT TAX YEAR 2025, WITH THE COUNTY TREASURER FOR MONROE TWP</first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2:J99"/>
  <sheetViews>
    <sheetView workbookViewId="0">
      <selection activeCell="D5" sqref="D5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4" max="4" width="9.85546875" bestFit="1" customWidth="1"/>
  </cols>
  <sheetData>
    <row r="2" spans="1:4" ht="30" customHeight="1" x14ac:dyDescent="0.25">
      <c r="A2" s="1" t="s">
        <v>0</v>
      </c>
      <c r="B2" s="3" t="s">
        <v>115</v>
      </c>
      <c r="C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20596.490000000002</v>
      </c>
      <c r="C4" s="15">
        <f t="shared" ref="C4:C10" si="0">SUM(B4)</f>
        <v>20596.490000000002</v>
      </c>
    </row>
    <row r="5" spans="1:4" ht="12" customHeight="1" x14ac:dyDescent="0.25">
      <c r="A5" s="6" t="s">
        <v>4</v>
      </c>
      <c r="B5" s="7">
        <v>103.14</v>
      </c>
      <c r="C5" s="14">
        <f t="shared" si="0"/>
        <v>103.14</v>
      </c>
      <c r="D5" s="18"/>
    </row>
    <row r="6" spans="1:4" ht="12" customHeight="1" x14ac:dyDescent="0.25">
      <c r="A6" s="6" t="s">
        <v>5</v>
      </c>
      <c r="B6" s="7">
        <v>29503.08</v>
      </c>
      <c r="C6" s="16">
        <f t="shared" si="0"/>
        <v>29503.08</v>
      </c>
    </row>
    <row r="7" spans="1:4" ht="12" customHeight="1" x14ac:dyDescent="0.25">
      <c r="A7" s="4" t="s">
        <v>6</v>
      </c>
      <c r="B7" s="5">
        <f>SUM(B4:B6)</f>
        <v>50202.710000000006</v>
      </c>
      <c r="C7" s="14">
        <f t="shared" si="0"/>
        <v>50202.710000000006</v>
      </c>
    </row>
    <row r="8" spans="1:4" ht="12" customHeight="1" x14ac:dyDescent="0.25">
      <c r="A8" s="6" t="s">
        <v>7</v>
      </c>
      <c r="B8" s="7">
        <v>152.86000000000001</v>
      </c>
      <c r="C8" s="14">
        <f t="shared" si="0"/>
        <v>152.86000000000001</v>
      </c>
    </row>
    <row r="9" spans="1:4" ht="12" customHeight="1" x14ac:dyDescent="0.25">
      <c r="A9" s="6" t="s">
        <v>8</v>
      </c>
      <c r="B9" s="7">
        <v>0</v>
      </c>
      <c r="C9" s="14">
        <f t="shared" si="0"/>
        <v>0</v>
      </c>
    </row>
    <row r="10" spans="1:4" ht="12" customHeight="1" x14ac:dyDescent="0.25">
      <c r="A10" s="8" t="s">
        <v>9</v>
      </c>
      <c r="B10" s="9">
        <f>SUM(B7:B8) - B9</f>
        <v>50355.570000000007</v>
      </c>
      <c r="C10" s="17">
        <f t="shared" si="0"/>
        <v>50355.570000000007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2655.41</v>
      </c>
      <c r="C13" s="15">
        <f t="shared" ref="C13:C20" si="1">SUM(B13)</f>
        <v>2655.41</v>
      </c>
    </row>
    <row r="14" spans="1:4" ht="12" customHeight="1" x14ac:dyDescent="0.25">
      <c r="A14" s="6" t="s">
        <v>12</v>
      </c>
      <c r="B14" s="7">
        <v>-2.59</v>
      </c>
      <c r="C14" s="14">
        <f t="shared" si="1"/>
        <v>-2.59</v>
      </c>
    </row>
    <row r="15" spans="1:4" ht="12" customHeight="1" x14ac:dyDescent="0.25">
      <c r="A15" s="6" t="s">
        <v>13</v>
      </c>
      <c r="B15" s="7">
        <v>290.07</v>
      </c>
      <c r="C15" s="14">
        <f t="shared" si="1"/>
        <v>290.07</v>
      </c>
    </row>
    <row r="16" spans="1:4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211.92</v>
      </c>
      <c r="C17" s="14">
        <f t="shared" si="1"/>
        <v>211.92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3154.81</v>
      </c>
      <c r="C19" s="17">
        <f t="shared" si="1"/>
        <v>3154.81</v>
      </c>
    </row>
    <row r="20" spans="1:3" ht="12" customHeight="1" x14ac:dyDescent="0.25">
      <c r="A20" s="1" t="s">
        <v>18</v>
      </c>
      <c r="B20" s="9">
        <f>B10-B19</f>
        <v>47200.760000000009</v>
      </c>
      <c r="C20" s="17">
        <f t="shared" si="1"/>
        <v>47200.760000000009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468.63</v>
      </c>
      <c r="C23" s="15">
        <f t="shared" ref="C23:C28" si="2">SUM(B23)</f>
        <v>468.63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468.63</v>
      </c>
      <c r="C28" s="17">
        <f t="shared" si="2"/>
        <v>468.63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46732.130000000012</v>
      </c>
      <c r="C30" s="17">
        <f>SUM(B30)</f>
        <v>46732.130000000012</v>
      </c>
    </row>
    <row r="31" spans="1:3" ht="12" customHeight="1" x14ac:dyDescent="0.25">
      <c r="A31" s="6" t="s">
        <v>27</v>
      </c>
      <c r="B31" s="7">
        <v>47.19</v>
      </c>
      <c r="C31" s="14">
        <f>SUM(B31)</f>
        <v>47.19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46684.94000000001</v>
      </c>
      <c r="C33" s="17">
        <f>SUM(B33)</f>
        <v>46684.94000000001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OAK RUN TWP</oddHeader>
    <evenHeader>&amp;CAUDITOR'S OFFICE, MADISON COUNTY
STATEMENT OF SEMI-ANNUAL APPORTIONMENT OF TAXES
MADE AT THE SECOND HALF REAL ESTATE SETTLEMENT TAX YEAR 2025, WITH THE COUNTY TREASURER FOR OAK RUN TWP</evenHeader>
    <firstHeader>&amp;CAUDITOR'S OFFICE, MADISON COUNTY
STATEMENT OF SEMI-ANNUAL APPORTIONMENT OF TAXES
MADE AT THE SECOND HALF REAL ESTATE SETTLEMENT TAX YEAR 2025, WITH THE COUNTY TREASURER FOR OAK RUN TWP</first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115</v>
      </c>
      <c r="C2" s="3" t="s">
        <v>122</v>
      </c>
      <c r="D2" s="3" t="s">
        <v>123</v>
      </c>
      <c r="E2" s="3" t="s">
        <v>124</v>
      </c>
      <c r="F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21796.66</v>
      </c>
      <c r="C4" s="5">
        <v>7545.78</v>
      </c>
      <c r="D4" s="5">
        <v>2706.88</v>
      </c>
      <c r="E4" s="5">
        <v>10734.58</v>
      </c>
      <c r="F4" s="15">
        <f t="shared" ref="F4:F10" si="0">SUM(B4:E4)</f>
        <v>42783.9</v>
      </c>
    </row>
    <row r="5" spans="1:6" ht="12" customHeight="1" x14ac:dyDescent="0.25">
      <c r="A5" s="6" t="s">
        <v>4</v>
      </c>
      <c r="B5" s="7">
        <v>182.99</v>
      </c>
      <c r="C5" s="7">
        <v>110.86</v>
      </c>
      <c r="D5" s="7">
        <v>29.56</v>
      </c>
      <c r="E5" s="7">
        <v>81.3</v>
      </c>
      <c r="F5" s="14">
        <f t="shared" si="0"/>
        <v>404.71000000000004</v>
      </c>
    </row>
    <row r="6" spans="1:6" ht="12" customHeight="1" x14ac:dyDescent="0.25">
      <c r="A6" s="6" t="s">
        <v>5</v>
      </c>
      <c r="B6" s="7">
        <v>2537.62</v>
      </c>
      <c r="C6" s="7">
        <v>2718.85</v>
      </c>
      <c r="D6" s="7">
        <v>725.05</v>
      </c>
      <c r="E6" s="7">
        <v>1993.84</v>
      </c>
      <c r="F6" s="16">
        <f t="shared" si="0"/>
        <v>7975.36</v>
      </c>
    </row>
    <row r="7" spans="1:6" ht="12" customHeight="1" x14ac:dyDescent="0.25">
      <c r="A7" s="4" t="s">
        <v>6</v>
      </c>
      <c r="B7" s="5">
        <f>SUM(B4:B6)</f>
        <v>24517.27</v>
      </c>
      <c r="C7" s="5">
        <f>SUM(C4:C6)</f>
        <v>10375.49</v>
      </c>
      <c r="D7" s="5">
        <f>SUM(D4:D6)</f>
        <v>3461.49</v>
      </c>
      <c r="E7" s="5">
        <f>SUM(E4:E6)</f>
        <v>12809.72</v>
      </c>
      <c r="F7" s="14">
        <f t="shared" si="0"/>
        <v>51163.97</v>
      </c>
    </row>
    <row r="8" spans="1:6" ht="12" customHeight="1" x14ac:dyDescent="0.25">
      <c r="A8" s="6" t="s">
        <v>7</v>
      </c>
      <c r="B8" s="7">
        <v>12.55</v>
      </c>
      <c r="C8" s="7">
        <v>-90.98</v>
      </c>
      <c r="D8" s="7">
        <v>-19.690000000000001</v>
      </c>
      <c r="E8" s="7">
        <v>-18.64</v>
      </c>
      <c r="F8" s="14">
        <f t="shared" si="0"/>
        <v>-116.76</v>
      </c>
    </row>
    <row r="9" spans="1:6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14">
        <f t="shared" si="0"/>
        <v>0</v>
      </c>
    </row>
    <row r="10" spans="1:6" ht="12" customHeight="1" x14ac:dyDescent="0.25">
      <c r="A10" s="8" t="s">
        <v>9</v>
      </c>
      <c r="B10" s="9">
        <f>SUM(B7:B8) - B9</f>
        <v>24529.82</v>
      </c>
      <c r="C10" s="9">
        <f>SUM(C7:C8) - C9</f>
        <v>10284.51</v>
      </c>
      <c r="D10" s="9">
        <f>SUM(D7:D8) - D9</f>
        <v>3441.7999999999997</v>
      </c>
      <c r="E10" s="9">
        <f>SUM(E7:E8) - E9</f>
        <v>12791.08</v>
      </c>
      <c r="F10" s="17">
        <f t="shared" si="0"/>
        <v>51047.210000000006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3051.16</v>
      </c>
      <c r="C13" s="5">
        <v>1056.25</v>
      </c>
      <c r="D13" s="5">
        <v>378.85</v>
      </c>
      <c r="E13" s="5">
        <v>0</v>
      </c>
      <c r="F13" s="15">
        <f t="shared" ref="F13:F20" si="1">SUM(B13:E13)</f>
        <v>4486.26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6" ht="12" customHeight="1" x14ac:dyDescent="0.25">
      <c r="A15" s="6" t="s">
        <v>13</v>
      </c>
      <c r="B15" s="7">
        <v>209.26</v>
      </c>
      <c r="C15" s="7">
        <v>72.44</v>
      </c>
      <c r="D15" s="7">
        <v>25.95</v>
      </c>
      <c r="E15" s="7">
        <v>0</v>
      </c>
      <c r="F15" s="14">
        <f t="shared" si="1"/>
        <v>307.64999999999998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223.92</v>
      </c>
      <c r="C17" s="7">
        <v>77.400000000000006</v>
      </c>
      <c r="D17" s="7">
        <v>27.72</v>
      </c>
      <c r="E17" s="7">
        <v>132.12</v>
      </c>
      <c r="F17" s="14">
        <f t="shared" si="1"/>
        <v>461.15999999999997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3484.34</v>
      </c>
      <c r="C19" s="5">
        <f>SUM(C13:C18)</f>
        <v>1206.0900000000001</v>
      </c>
      <c r="D19" s="5">
        <f>SUM(D13:D18)</f>
        <v>432.52</v>
      </c>
      <c r="E19" s="5">
        <f>SUM(E13:E18)</f>
        <v>132.12</v>
      </c>
      <c r="F19" s="17">
        <f t="shared" si="1"/>
        <v>5255.0700000000006</v>
      </c>
    </row>
    <row r="20" spans="1:6" ht="12" customHeight="1" x14ac:dyDescent="0.25">
      <c r="A20" s="1" t="s">
        <v>18</v>
      </c>
      <c r="B20" s="9">
        <f>B10-B19</f>
        <v>21045.48</v>
      </c>
      <c r="C20" s="9">
        <f>C10-C19</f>
        <v>9078.42</v>
      </c>
      <c r="D20" s="9">
        <f>D10-D19</f>
        <v>3009.2799999999997</v>
      </c>
      <c r="E20" s="9">
        <f>E10-E19</f>
        <v>12658.96</v>
      </c>
      <c r="F20" s="17">
        <f t="shared" si="1"/>
        <v>45792.14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428.9</v>
      </c>
      <c r="C23" s="5">
        <v>179.82</v>
      </c>
      <c r="D23" s="5">
        <v>60.16</v>
      </c>
      <c r="E23" s="5">
        <v>223.64</v>
      </c>
      <c r="F23" s="15">
        <f t="shared" ref="F23:F28" si="2">SUM(B23:E23)</f>
        <v>892.52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428.9</v>
      </c>
      <c r="C28" s="9">
        <f>SUM(C23:C27)</f>
        <v>179.82</v>
      </c>
      <c r="D28" s="9">
        <f>SUM(D23:D27)</f>
        <v>60.16</v>
      </c>
      <c r="E28" s="9">
        <f>SUM(E23:E27)</f>
        <v>223.64</v>
      </c>
      <c r="F28" s="17">
        <f t="shared" si="2"/>
        <v>892.52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20616.579999999998</v>
      </c>
      <c r="C30" s="9">
        <f>C20-C28</f>
        <v>8898.6</v>
      </c>
      <c r="D30" s="9">
        <f>D20-D28</f>
        <v>2949.12</v>
      </c>
      <c r="E30" s="9">
        <f>E20-E28</f>
        <v>12435.32</v>
      </c>
      <c r="F30" s="17">
        <f>SUM(B30:E30)</f>
        <v>44899.619999999995</v>
      </c>
    </row>
    <row r="31" spans="1:6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7">
        <v>0</v>
      </c>
      <c r="F31" s="14">
        <f>SUM(B31:E31)</f>
        <v>0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20616.579999999998</v>
      </c>
      <c r="C33" s="9">
        <f>C30-SUM(C31:C32)</f>
        <v>8898.6</v>
      </c>
      <c r="D33" s="9">
        <f>D30-SUM(D31:D32)</f>
        <v>2949.12</v>
      </c>
      <c r="E33" s="9">
        <f>E30-SUM(E31:E32)</f>
        <v>12435.32</v>
      </c>
      <c r="F33" s="17">
        <f>SUM(B33:E33)</f>
        <v>44899.619999999995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15">
        <f>SUM(B36:E36)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PAINT TWP</oddHeader>
    <evenHeader>&amp;CAUDITOR'S OFFICE, MADISON COUNTY
STATEMENT OF SEMI-ANNUAL APPORTIONMENT OF TAXES
MADE AT THE SECOND HALF REAL ESTATE SETTLEMENT TAX YEAR 2025, WITH THE COUNTY TREASURER FOR PAINT TWP</evenHeader>
    <firstHeader>&amp;CAUDITOR'S OFFICE, MADISON COUNTY
STATEMENT OF SEMI-ANNUAL APPORTIONMENT OF TAXES
MADE AT THE SECOND HALF REAL ESTATE SETTLEMENT TAX YEAR 2025, WITH THE COUNTY TREASURER FOR PAINT TWP</first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4" width="11" style="2" customWidth="1"/>
    <col min="5" max="5" width="11" customWidth="1"/>
  </cols>
  <sheetData>
    <row r="2" spans="1:5" ht="30" customHeight="1" x14ac:dyDescent="0.25">
      <c r="A2" s="1" t="s">
        <v>0</v>
      </c>
      <c r="B2" s="3" t="s">
        <v>125</v>
      </c>
      <c r="C2" s="3" t="s">
        <v>126</v>
      </c>
      <c r="D2" s="3" t="s">
        <v>127</v>
      </c>
      <c r="E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19540.68</v>
      </c>
      <c r="C4" s="5">
        <v>10391.450000000001</v>
      </c>
      <c r="D4" s="5">
        <v>1874.7</v>
      </c>
      <c r="E4" s="15">
        <f t="shared" ref="E4:E10" si="0">SUM(B4:D4)</f>
        <v>31806.83</v>
      </c>
    </row>
    <row r="5" spans="1:5" ht="12" customHeight="1" x14ac:dyDescent="0.25">
      <c r="A5" s="6" t="s">
        <v>4</v>
      </c>
      <c r="B5" s="7">
        <v>8.9</v>
      </c>
      <c r="C5" s="7">
        <v>12.71</v>
      </c>
      <c r="D5" s="7">
        <v>1.26</v>
      </c>
      <c r="E5" s="14">
        <f t="shared" si="0"/>
        <v>22.87</v>
      </c>
    </row>
    <row r="6" spans="1:5" ht="12" customHeight="1" x14ac:dyDescent="0.25">
      <c r="A6" s="6" t="s">
        <v>5</v>
      </c>
      <c r="B6" s="7">
        <v>820.61</v>
      </c>
      <c r="C6" s="7">
        <v>1477.06</v>
      </c>
      <c r="D6" s="7">
        <v>123.1</v>
      </c>
      <c r="E6" s="16">
        <f t="shared" si="0"/>
        <v>2420.77</v>
      </c>
    </row>
    <row r="7" spans="1:5" ht="12" customHeight="1" x14ac:dyDescent="0.25">
      <c r="A7" s="4" t="s">
        <v>6</v>
      </c>
      <c r="B7" s="5">
        <f>SUM(B4:B6)</f>
        <v>20370.190000000002</v>
      </c>
      <c r="C7" s="5">
        <f>SUM(C4:C6)</f>
        <v>11881.22</v>
      </c>
      <c r="D7" s="5">
        <f>SUM(D4:D6)</f>
        <v>1999.06</v>
      </c>
      <c r="E7" s="14">
        <f t="shared" si="0"/>
        <v>34250.47</v>
      </c>
    </row>
    <row r="8" spans="1:5" ht="12" customHeight="1" x14ac:dyDescent="0.25">
      <c r="A8" s="6" t="s">
        <v>7</v>
      </c>
      <c r="B8" s="7">
        <v>161.34</v>
      </c>
      <c r="C8" s="7">
        <v>2.14</v>
      </c>
      <c r="D8" s="7">
        <v>15.84</v>
      </c>
      <c r="E8" s="14">
        <f t="shared" si="0"/>
        <v>179.32</v>
      </c>
    </row>
    <row r="9" spans="1:5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14">
        <f t="shared" si="0"/>
        <v>0</v>
      </c>
    </row>
    <row r="10" spans="1:5" ht="12" customHeight="1" x14ac:dyDescent="0.25">
      <c r="A10" s="8" t="s">
        <v>9</v>
      </c>
      <c r="B10" s="9">
        <f>SUM(B7:B8) - B9</f>
        <v>20531.530000000002</v>
      </c>
      <c r="C10" s="9">
        <f>SUM(C7:C8) - C9</f>
        <v>11883.359999999999</v>
      </c>
      <c r="D10" s="9">
        <f>SUM(D7:D8) - D9</f>
        <v>2014.8999999999999</v>
      </c>
      <c r="E10" s="17">
        <f t="shared" si="0"/>
        <v>34429.79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2483</v>
      </c>
      <c r="C13" s="5">
        <v>1320.19</v>
      </c>
      <c r="D13" s="5">
        <v>0</v>
      </c>
      <c r="E13" s="15">
        <f t="shared" ref="E13:E20" si="1">SUM(B13:D13)</f>
        <v>3803.19</v>
      </c>
    </row>
    <row r="14" spans="1:5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14">
        <f t="shared" si="1"/>
        <v>0</v>
      </c>
    </row>
    <row r="15" spans="1:5" ht="12" customHeight="1" x14ac:dyDescent="0.25">
      <c r="A15" s="6" t="s">
        <v>13</v>
      </c>
      <c r="B15" s="7">
        <v>180.35</v>
      </c>
      <c r="C15" s="7">
        <v>95.92</v>
      </c>
      <c r="D15" s="7">
        <v>0</v>
      </c>
      <c r="E15" s="14">
        <f t="shared" si="1"/>
        <v>276.27</v>
      </c>
    </row>
    <row r="16" spans="1:5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14">
        <f t="shared" si="1"/>
        <v>0</v>
      </c>
    </row>
    <row r="17" spans="1:5" ht="12" customHeight="1" x14ac:dyDescent="0.25">
      <c r="A17" s="6" t="s">
        <v>15</v>
      </c>
      <c r="B17" s="7">
        <v>135.09</v>
      </c>
      <c r="C17" s="7">
        <v>71.819999999999993</v>
      </c>
      <c r="D17" s="7">
        <v>15.2</v>
      </c>
      <c r="E17" s="14">
        <f t="shared" si="1"/>
        <v>222.10999999999999</v>
      </c>
    </row>
    <row r="18" spans="1:5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16">
        <f t="shared" si="1"/>
        <v>0</v>
      </c>
    </row>
    <row r="19" spans="1:5" ht="12" customHeight="1" x14ac:dyDescent="0.25">
      <c r="A19" s="4" t="s">
        <v>17</v>
      </c>
      <c r="B19" s="5">
        <f>SUM(B13:B18)</f>
        <v>2798.44</v>
      </c>
      <c r="C19" s="5">
        <f>SUM(C13:C18)</f>
        <v>1487.93</v>
      </c>
      <c r="D19" s="5">
        <f>SUM(D13:D18)</f>
        <v>15.2</v>
      </c>
      <c r="E19" s="17">
        <f t="shared" si="1"/>
        <v>4301.57</v>
      </c>
    </row>
    <row r="20" spans="1:5" ht="12" customHeight="1" x14ac:dyDescent="0.25">
      <c r="A20" s="1" t="s">
        <v>18</v>
      </c>
      <c r="B20" s="9">
        <f>B10-B19</f>
        <v>17733.090000000004</v>
      </c>
      <c r="C20" s="9">
        <f>C10-C19</f>
        <v>10395.429999999998</v>
      </c>
      <c r="D20" s="9">
        <f>D10-D19</f>
        <v>1999.6999999999998</v>
      </c>
      <c r="E20" s="17">
        <f t="shared" si="1"/>
        <v>30128.220000000005</v>
      </c>
    </row>
    <row r="21" spans="1:5" ht="6" customHeight="1" x14ac:dyDescent="0.25"/>
    <row r="22" spans="1:5" ht="12" customHeight="1" x14ac:dyDescent="0.25">
      <c r="A22" s="10" t="s">
        <v>19</v>
      </c>
    </row>
    <row r="23" spans="1:5" ht="12" customHeight="1" x14ac:dyDescent="0.25">
      <c r="A23" s="4" t="s">
        <v>20</v>
      </c>
      <c r="B23" s="5">
        <v>358.98</v>
      </c>
      <c r="C23" s="5">
        <v>207.78</v>
      </c>
      <c r="D23" s="5">
        <v>35.22</v>
      </c>
      <c r="E23" s="15">
        <f t="shared" ref="E23:E28" si="2">SUM(B23:D23)</f>
        <v>601.98</v>
      </c>
    </row>
    <row r="24" spans="1:5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14">
        <f t="shared" si="2"/>
        <v>0</v>
      </c>
    </row>
    <row r="25" spans="1:5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14">
        <f t="shared" si="2"/>
        <v>0</v>
      </c>
    </row>
    <row r="26" spans="1:5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14">
        <f t="shared" si="2"/>
        <v>0</v>
      </c>
    </row>
    <row r="27" spans="1:5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14">
        <f t="shared" si="2"/>
        <v>0</v>
      </c>
    </row>
    <row r="28" spans="1:5" ht="12" customHeight="1" x14ac:dyDescent="0.25">
      <c r="A28" s="8" t="s">
        <v>25</v>
      </c>
      <c r="B28" s="9">
        <f>SUM(B23:B27)</f>
        <v>358.98</v>
      </c>
      <c r="C28" s="9">
        <f>SUM(C23:C27)</f>
        <v>207.78</v>
      </c>
      <c r="D28" s="9">
        <f>SUM(D23:D27)</f>
        <v>35.22</v>
      </c>
      <c r="E28" s="17">
        <f t="shared" si="2"/>
        <v>601.98</v>
      </c>
    </row>
    <row r="29" spans="1:5" ht="6" customHeight="1" x14ac:dyDescent="0.25"/>
    <row r="30" spans="1:5" ht="12" customHeight="1" x14ac:dyDescent="0.25">
      <c r="A30" s="8" t="s">
        <v>26</v>
      </c>
      <c r="B30" s="9">
        <f>B20-B28</f>
        <v>17374.110000000004</v>
      </c>
      <c r="C30" s="9">
        <f>C20-C28</f>
        <v>10187.649999999998</v>
      </c>
      <c r="D30" s="9">
        <f>D20-D28</f>
        <v>1964.4799999999998</v>
      </c>
      <c r="E30" s="17">
        <f>SUM(B30:D30)</f>
        <v>29526.240000000002</v>
      </c>
    </row>
    <row r="31" spans="1:5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14">
        <f>SUM(B31:D31)</f>
        <v>0</v>
      </c>
    </row>
    <row r="32" spans="1:5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14">
        <f>SUM(B32:D32)</f>
        <v>0</v>
      </c>
    </row>
    <row r="33" spans="1:10" ht="12" customHeight="1" x14ac:dyDescent="0.25">
      <c r="A33" s="1" t="s">
        <v>29</v>
      </c>
      <c r="B33" s="9">
        <f>B30-SUM(B31:B32)</f>
        <v>17374.110000000004</v>
      </c>
      <c r="C33" s="9">
        <f>C30-SUM(C31:C32)</f>
        <v>10187.649999999998</v>
      </c>
      <c r="D33" s="9">
        <f>D30-SUM(D31:D32)</f>
        <v>1964.4799999999998</v>
      </c>
      <c r="E33" s="17">
        <f>SUM(B33:D33)</f>
        <v>29526.240000000002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15">
        <f>SUM(B36:D36)</f>
        <v>0</v>
      </c>
    </row>
    <row r="37" spans="1:10" ht="12" customHeight="1" x14ac:dyDescent="0.25">
      <c r="B37" s="22" t="s">
        <v>33</v>
      </c>
      <c r="C37" s="23"/>
      <c r="D37" s="23"/>
      <c r="E37" s="21"/>
    </row>
    <row r="38" spans="1:10" ht="12" customHeight="1" x14ac:dyDescent="0.25">
      <c r="B38" s="22" t="s">
        <v>34</v>
      </c>
      <c r="C38" s="23"/>
      <c r="D38" s="23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1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PIKE TWP</oddHeader>
    <evenHeader>&amp;CAUDITOR'S OFFICE, MADISON COUNTY
STATEMENT OF SEMI-ANNUAL APPORTIONMENT OF TAXES
MADE AT THE SECOND HALF REAL ESTATE SETTLEMENT TAX YEAR 2025, WITH THE COUNTY TREASURER FOR PIKE TWP</evenHeader>
    <firstHeader>&amp;CAUDITOR'S OFFICE, MADISON COUNTY
STATEMENT OF SEMI-ANNUAL APPORTIONMENT OF TAXES
MADE AT THE SECOND HALF REAL ESTATE SETTLEMENT TAX YEAR 2025, WITH THE COUNTY TREASURER FOR PIKE TWP</first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128</v>
      </c>
      <c r="C2" s="3" t="s">
        <v>129</v>
      </c>
      <c r="D2" s="3" t="s">
        <v>130</v>
      </c>
      <c r="E2" s="3" t="s">
        <v>131</v>
      </c>
      <c r="F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15986.17</v>
      </c>
      <c r="C4" s="5">
        <v>2267.9</v>
      </c>
      <c r="D4" s="5">
        <v>10634.56</v>
      </c>
      <c r="E4" s="5">
        <v>2852.71</v>
      </c>
      <c r="F4" s="15">
        <f t="shared" ref="F4:F10" si="0">SUM(B4:E4)</f>
        <v>31741.339999999997</v>
      </c>
    </row>
    <row r="5" spans="1:6" ht="12" customHeight="1" x14ac:dyDescent="0.25">
      <c r="A5" s="6" t="s">
        <v>4</v>
      </c>
      <c r="B5" s="7">
        <v>1784.47</v>
      </c>
      <c r="C5" s="7">
        <v>45.84</v>
      </c>
      <c r="D5" s="7">
        <v>1656.42</v>
      </c>
      <c r="E5" s="7">
        <v>414.17</v>
      </c>
      <c r="F5" s="14">
        <f t="shared" si="0"/>
        <v>3900.9</v>
      </c>
    </row>
    <row r="6" spans="1:6" ht="12" customHeight="1" x14ac:dyDescent="0.25">
      <c r="A6" s="6" t="s">
        <v>5</v>
      </c>
      <c r="B6" s="7">
        <v>3395.52</v>
      </c>
      <c r="C6" s="7">
        <v>736.04</v>
      </c>
      <c r="D6" s="7">
        <v>3395.52</v>
      </c>
      <c r="E6" s="7">
        <v>848.9</v>
      </c>
      <c r="F6" s="16">
        <f t="shared" si="0"/>
        <v>8375.98</v>
      </c>
    </row>
    <row r="7" spans="1:6" ht="12" customHeight="1" x14ac:dyDescent="0.25">
      <c r="A7" s="4" t="s">
        <v>6</v>
      </c>
      <c r="B7" s="5">
        <f>SUM(B4:B6)</f>
        <v>21166.16</v>
      </c>
      <c r="C7" s="5">
        <f>SUM(C4:C6)</f>
        <v>3049.78</v>
      </c>
      <c r="D7" s="5">
        <f>SUM(D4:D6)</f>
        <v>15686.5</v>
      </c>
      <c r="E7" s="5">
        <f>SUM(E4:E6)</f>
        <v>4115.78</v>
      </c>
      <c r="F7" s="14">
        <f t="shared" si="0"/>
        <v>44018.22</v>
      </c>
    </row>
    <row r="8" spans="1:6" ht="12" customHeight="1" x14ac:dyDescent="0.25">
      <c r="A8" s="6" t="s">
        <v>7</v>
      </c>
      <c r="B8" s="7">
        <v>189.02</v>
      </c>
      <c r="C8" s="7">
        <v>57.81</v>
      </c>
      <c r="D8" s="7">
        <v>102.39</v>
      </c>
      <c r="E8" s="7">
        <v>31.1</v>
      </c>
      <c r="F8" s="14">
        <f t="shared" si="0"/>
        <v>380.32000000000005</v>
      </c>
    </row>
    <row r="9" spans="1:6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14">
        <f t="shared" si="0"/>
        <v>0</v>
      </c>
    </row>
    <row r="10" spans="1:6" ht="12" customHeight="1" x14ac:dyDescent="0.25">
      <c r="A10" s="8" t="s">
        <v>9</v>
      </c>
      <c r="B10" s="9">
        <f>SUM(B7:B8) - B9</f>
        <v>21355.18</v>
      </c>
      <c r="C10" s="9">
        <f>SUM(C7:C8) - C9</f>
        <v>3107.59</v>
      </c>
      <c r="D10" s="9">
        <f>SUM(D7:D8) - D9</f>
        <v>15788.89</v>
      </c>
      <c r="E10" s="9">
        <f>SUM(E7:E8) - E9</f>
        <v>4146.88</v>
      </c>
      <c r="F10" s="17">
        <f t="shared" si="0"/>
        <v>44398.54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1922.3</v>
      </c>
      <c r="C13" s="5">
        <v>285.20999999999998</v>
      </c>
      <c r="D13" s="5">
        <v>0</v>
      </c>
      <c r="E13" s="5">
        <v>0</v>
      </c>
      <c r="F13" s="15">
        <f t="shared" ref="F13:F20" si="1">SUM(B13:E13)</f>
        <v>2207.5099999999998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6" ht="12" customHeight="1" x14ac:dyDescent="0.25">
      <c r="A15" s="6" t="s">
        <v>13</v>
      </c>
      <c r="B15" s="7">
        <v>274.94</v>
      </c>
      <c r="C15" s="7">
        <v>36.549999999999997</v>
      </c>
      <c r="D15" s="7">
        <v>0</v>
      </c>
      <c r="E15" s="7">
        <v>0</v>
      </c>
      <c r="F15" s="14">
        <f t="shared" si="1"/>
        <v>311.49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283.94</v>
      </c>
      <c r="C17" s="7">
        <v>32.619999999999997</v>
      </c>
      <c r="D17" s="7">
        <v>222.36</v>
      </c>
      <c r="E17" s="7">
        <v>59.18</v>
      </c>
      <c r="F17" s="14">
        <f t="shared" si="1"/>
        <v>598.1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2481.1799999999998</v>
      </c>
      <c r="C19" s="5">
        <f>SUM(C13:C18)</f>
        <v>354.38</v>
      </c>
      <c r="D19" s="5">
        <f>SUM(D13:D18)</f>
        <v>222.36</v>
      </c>
      <c r="E19" s="5">
        <f>SUM(E13:E18)</f>
        <v>59.18</v>
      </c>
      <c r="F19" s="17">
        <f t="shared" si="1"/>
        <v>3117.1</v>
      </c>
    </row>
    <row r="20" spans="1:6" ht="12" customHeight="1" x14ac:dyDescent="0.25">
      <c r="A20" s="1" t="s">
        <v>18</v>
      </c>
      <c r="B20" s="9">
        <f>B10-B19</f>
        <v>18874</v>
      </c>
      <c r="C20" s="9">
        <f>C10-C19</f>
        <v>2753.21</v>
      </c>
      <c r="D20" s="9">
        <f>D10-D19</f>
        <v>15566.529999999999</v>
      </c>
      <c r="E20" s="9">
        <f>E10-E19</f>
        <v>4087.7000000000003</v>
      </c>
      <c r="F20" s="17">
        <f t="shared" si="1"/>
        <v>41281.439999999995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353.46</v>
      </c>
      <c r="C23" s="5">
        <v>49.38</v>
      </c>
      <c r="D23" s="5">
        <v>256.17</v>
      </c>
      <c r="E23" s="5">
        <v>67.52</v>
      </c>
      <c r="F23" s="15">
        <f t="shared" ref="F23:F28" si="2">SUM(B23:E23)</f>
        <v>726.53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353.46</v>
      </c>
      <c r="C28" s="9">
        <f>SUM(C23:C27)</f>
        <v>49.38</v>
      </c>
      <c r="D28" s="9">
        <f>SUM(D23:D27)</f>
        <v>256.17</v>
      </c>
      <c r="E28" s="9">
        <f>SUM(E23:E27)</f>
        <v>67.52</v>
      </c>
      <c r="F28" s="17">
        <f t="shared" si="2"/>
        <v>726.53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18520.54</v>
      </c>
      <c r="C30" s="9">
        <f>C20-C28</f>
        <v>2703.83</v>
      </c>
      <c r="D30" s="9">
        <f>D20-D28</f>
        <v>15310.359999999999</v>
      </c>
      <c r="E30" s="9">
        <f>E20-E28</f>
        <v>4020.1800000000003</v>
      </c>
      <c r="F30" s="17">
        <f>SUM(B30:E30)</f>
        <v>40554.910000000003</v>
      </c>
    </row>
    <row r="31" spans="1:6" ht="12" customHeight="1" x14ac:dyDescent="0.25">
      <c r="A31" s="6" t="s">
        <v>27</v>
      </c>
      <c r="B31" s="7">
        <v>3.56</v>
      </c>
      <c r="C31" s="7">
        <v>0</v>
      </c>
      <c r="D31" s="7">
        <v>2.78</v>
      </c>
      <c r="E31" s="7">
        <v>0.74</v>
      </c>
      <c r="F31" s="14">
        <f>SUM(B31:E31)</f>
        <v>7.08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18516.98</v>
      </c>
      <c r="C33" s="9">
        <f>C30-SUM(C31:C32)</f>
        <v>2703.83</v>
      </c>
      <c r="D33" s="9">
        <f>D30-SUM(D31:D32)</f>
        <v>15307.579999999998</v>
      </c>
      <c r="E33" s="9">
        <f>E30-SUM(E31:E32)</f>
        <v>4019.4400000000005</v>
      </c>
      <c r="F33" s="17">
        <f>SUM(B33:E33)</f>
        <v>40547.83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15">
        <f>SUM(B36:E36)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PLEASANT TWP</oddHeader>
    <evenHeader>&amp;CAUDITOR'S OFFICE, MADISON COUNTY
STATEMENT OF SEMI-ANNUAL APPORTIONMENT OF TAXES
MADE AT THE SECOND HALF REAL ESTATE SETTLEMENT TAX YEAR 2025, WITH THE COUNTY TREASURER FOR PLEASANT TWP</evenHeader>
    <firstHeader>&amp;CAUDITOR'S OFFICE, MADISON COUNTY
STATEMENT OF SEMI-ANNUAL APPORTIONMENT OF TAXES
MADE AT THE SECOND HALF REAL ESTATE SETTLEMENT TAX YEAR 2025, WITH THE COUNTY TREASURER FOR PLEASANT TWP</first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K99"/>
  <sheetViews>
    <sheetView workbookViewId="0"/>
  </sheetViews>
  <sheetFormatPr defaultRowHeight="12.6" customHeight="1" x14ac:dyDescent="0.25"/>
  <cols>
    <col min="1" max="1" width="23" customWidth="1"/>
    <col min="2" max="10" width="11" style="2" customWidth="1"/>
    <col min="11" max="11" width="11" customWidth="1"/>
  </cols>
  <sheetData>
    <row r="2" spans="1:11" ht="30" customHeight="1" x14ac:dyDescent="0.25">
      <c r="A2" s="1" t="s">
        <v>0</v>
      </c>
      <c r="B2" s="3" t="s">
        <v>132</v>
      </c>
      <c r="C2" s="3" t="s">
        <v>133</v>
      </c>
      <c r="D2" s="3" t="s">
        <v>134</v>
      </c>
      <c r="E2" s="3" t="s">
        <v>135</v>
      </c>
      <c r="F2" s="3" t="s">
        <v>136</v>
      </c>
      <c r="G2" s="3" t="s">
        <v>137</v>
      </c>
      <c r="H2" s="3" t="s">
        <v>114</v>
      </c>
      <c r="I2" s="3" t="s">
        <v>138</v>
      </c>
      <c r="J2" s="3" t="s">
        <v>139</v>
      </c>
      <c r="K2" s="1" t="s">
        <v>1</v>
      </c>
    </row>
    <row r="3" spans="1:11" ht="12" customHeight="1" x14ac:dyDescent="0.25">
      <c r="A3" s="1" t="s">
        <v>2</v>
      </c>
    </row>
    <row r="4" spans="1:11" ht="12" customHeight="1" x14ac:dyDescent="0.25">
      <c r="A4" s="4" t="s">
        <v>3</v>
      </c>
      <c r="B4" s="5">
        <v>22103.82</v>
      </c>
      <c r="C4" s="5">
        <v>11184.54</v>
      </c>
      <c r="D4" s="5">
        <v>8420.01</v>
      </c>
      <c r="E4" s="5">
        <v>7338.83</v>
      </c>
      <c r="F4" s="5">
        <v>12280.37</v>
      </c>
      <c r="G4" s="5">
        <v>3905.21</v>
      </c>
      <c r="H4" s="5">
        <v>11207.71</v>
      </c>
      <c r="I4" s="5">
        <v>8006.19</v>
      </c>
      <c r="J4" s="5">
        <v>14256.04</v>
      </c>
      <c r="K4" s="15">
        <f t="shared" ref="K4:K10" si="0">SUM(B4:J4)</f>
        <v>98702.720000000001</v>
      </c>
    </row>
    <row r="5" spans="1:11" ht="12" customHeight="1" x14ac:dyDescent="0.25">
      <c r="A5" s="6" t="s">
        <v>4</v>
      </c>
      <c r="B5" s="7">
        <v>416.91</v>
      </c>
      <c r="C5" s="7">
        <v>157.80000000000001</v>
      </c>
      <c r="D5" s="7">
        <v>580.54999999999995</v>
      </c>
      <c r="E5" s="7">
        <v>409.79</v>
      </c>
      <c r="F5" s="7">
        <v>231.62</v>
      </c>
      <c r="G5" s="7">
        <v>132.22999999999999</v>
      </c>
      <c r="H5" s="7">
        <v>308.54000000000002</v>
      </c>
      <c r="I5" s="7">
        <v>220.39</v>
      </c>
      <c r="J5" s="7">
        <v>277.94</v>
      </c>
      <c r="K5" s="14">
        <f t="shared" si="0"/>
        <v>2735.77</v>
      </c>
    </row>
    <row r="6" spans="1:11" ht="12" customHeight="1" x14ac:dyDescent="0.25">
      <c r="A6" s="6" t="s">
        <v>5</v>
      </c>
      <c r="B6" s="7">
        <v>11692.8</v>
      </c>
      <c r="C6" s="7">
        <v>6468.56</v>
      </c>
      <c r="D6" s="7">
        <v>22086.37</v>
      </c>
      <c r="E6" s="7">
        <v>15590.4</v>
      </c>
      <c r="F6" s="7">
        <v>6495.97</v>
      </c>
      <c r="G6" s="7">
        <v>3897.58</v>
      </c>
      <c r="H6" s="7">
        <v>9094.3799999999992</v>
      </c>
      <c r="I6" s="7">
        <v>6495.97</v>
      </c>
      <c r="J6" s="7">
        <v>7795.19</v>
      </c>
      <c r="K6" s="16">
        <f t="shared" si="0"/>
        <v>89617.22</v>
      </c>
    </row>
    <row r="7" spans="1:11" ht="12" customHeight="1" x14ac:dyDescent="0.25">
      <c r="A7" s="4" t="s">
        <v>6</v>
      </c>
      <c r="B7" s="5">
        <f t="shared" ref="B7:J7" si="1">SUM(B4:B6)</f>
        <v>34213.53</v>
      </c>
      <c r="C7" s="5">
        <f t="shared" si="1"/>
        <v>17810.900000000001</v>
      </c>
      <c r="D7" s="5">
        <f t="shared" si="1"/>
        <v>31086.93</v>
      </c>
      <c r="E7" s="5">
        <f t="shared" si="1"/>
        <v>23339.02</v>
      </c>
      <c r="F7" s="5">
        <f t="shared" si="1"/>
        <v>19007.960000000003</v>
      </c>
      <c r="G7" s="5">
        <f t="shared" si="1"/>
        <v>7935.02</v>
      </c>
      <c r="H7" s="5">
        <f t="shared" si="1"/>
        <v>20610.629999999997</v>
      </c>
      <c r="I7" s="5">
        <f t="shared" si="1"/>
        <v>14722.55</v>
      </c>
      <c r="J7" s="5">
        <f t="shared" si="1"/>
        <v>22329.170000000002</v>
      </c>
      <c r="K7" s="14">
        <f t="shared" si="0"/>
        <v>191055.71000000002</v>
      </c>
    </row>
    <row r="8" spans="1:11" ht="12" customHeight="1" x14ac:dyDescent="0.25">
      <c r="A8" s="6" t="s">
        <v>7</v>
      </c>
      <c r="B8" s="7">
        <v>97.24</v>
      </c>
      <c r="C8" s="7">
        <v>30.41</v>
      </c>
      <c r="D8" s="7">
        <v>-55.3</v>
      </c>
      <c r="E8" s="7">
        <v>-29.02</v>
      </c>
      <c r="F8" s="7">
        <v>54.06</v>
      </c>
      <c r="G8" s="7">
        <v>11.76</v>
      </c>
      <c r="H8" s="7">
        <v>44.66</v>
      </c>
      <c r="I8" s="7">
        <v>31.92</v>
      </c>
      <c r="J8" s="7">
        <v>76.569999999999993</v>
      </c>
      <c r="K8" s="14">
        <f t="shared" si="0"/>
        <v>262.3</v>
      </c>
    </row>
    <row r="9" spans="1:11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14">
        <f t="shared" si="0"/>
        <v>0</v>
      </c>
    </row>
    <row r="10" spans="1:11" ht="12" customHeight="1" x14ac:dyDescent="0.25">
      <c r="A10" s="8" t="s">
        <v>9</v>
      </c>
      <c r="B10" s="9">
        <f t="shared" ref="B10:J10" si="2">SUM(B7:B8) - B9</f>
        <v>34310.769999999997</v>
      </c>
      <c r="C10" s="9">
        <f t="shared" si="2"/>
        <v>17841.310000000001</v>
      </c>
      <c r="D10" s="9">
        <f t="shared" si="2"/>
        <v>31031.63</v>
      </c>
      <c r="E10" s="9">
        <f t="shared" si="2"/>
        <v>23310</v>
      </c>
      <c r="F10" s="9">
        <f t="shared" si="2"/>
        <v>19062.020000000004</v>
      </c>
      <c r="G10" s="9">
        <f t="shared" si="2"/>
        <v>7946.7800000000007</v>
      </c>
      <c r="H10" s="9">
        <f t="shared" si="2"/>
        <v>20655.289999999997</v>
      </c>
      <c r="I10" s="9">
        <f t="shared" si="2"/>
        <v>14754.47</v>
      </c>
      <c r="J10" s="9">
        <f t="shared" si="2"/>
        <v>22405.74</v>
      </c>
      <c r="K10" s="17">
        <f t="shared" si="0"/>
        <v>191318.01</v>
      </c>
    </row>
    <row r="11" spans="1:11" ht="6" customHeight="1" x14ac:dyDescent="0.25"/>
    <row r="12" spans="1:11" ht="12" customHeight="1" x14ac:dyDescent="0.25">
      <c r="A12" s="10" t="s">
        <v>10</v>
      </c>
    </row>
    <row r="13" spans="1:11" ht="12" customHeight="1" x14ac:dyDescent="0.25">
      <c r="A13" s="4" t="s">
        <v>11</v>
      </c>
      <c r="B13" s="5">
        <v>2819.93</v>
      </c>
      <c r="C13" s="5">
        <v>1438.95</v>
      </c>
      <c r="D13" s="5">
        <v>1074.07</v>
      </c>
      <c r="E13" s="5">
        <v>936.15</v>
      </c>
      <c r="F13" s="5">
        <v>1566.56</v>
      </c>
      <c r="G13" s="5">
        <v>0</v>
      </c>
      <c r="H13" s="5">
        <v>0</v>
      </c>
      <c r="I13" s="5">
        <v>0</v>
      </c>
      <c r="J13" s="5">
        <v>0</v>
      </c>
      <c r="K13" s="15">
        <f t="shared" ref="K13:K20" si="3">SUM(B13:J13)</f>
        <v>7835.66</v>
      </c>
    </row>
    <row r="14" spans="1:11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4">
        <f t="shared" si="3"/>
        <v>0</v>
      </c>
    </row>
    <row r="15" spans="1:11" ht="12" customHeight="1" x14ac:dyDescent="0.25">
      <c r="A15" s="6" t="s">
        <v>13</v>
      </c>
      <c r="B15" s="7">
        <v>214.68</v>
      </c>
      <c r="C15" s="7">
        <v>100.42</v>
      </c>
      <c r="D15" s="7">
        <v>81.7</v>
      </c>
      <c r="E15" s="7">
        <v>71.34</v>
      </c>
      <c r="F15" s="7">
        <v>119.22</v>
      </c>
      <c r="G15" s="7">
        <v>0</v>
      </c>
      <c r="H15" s="7">
        <v>0</v>
      </c>
      <c r="I15" s="7">
        <v>0</v>
      </c>
      <c r="J15" s="7">
        <v>0</v>
      </c>
      <c r="K15" s="14">
        <f t="shared" si="3"/>
        <v>587.36</v>
      </c>
    </row>
    <row r="16" spans="1:11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4">
        <f t="shared" si="3"/>
        <v>0</v>
      </c>
    </row>
    <row r="17" spans="1:11" ht="12" customHeight="1" x14ac:dyDescent="0.25">
      <c r="A17" s="6" t="s">
        <v>15</v>
      </c>
      <c r="B17" s="7">
        <v>244.61</v>
      </c>
      <c r="C17" s="7">
        <v>93.24</v>
      </c>
      <c r="D17" s="7">
        <v>92.98</v>
      </c>
      <c r="E17" s="7">
        <v>81.3</v>
      </c>
      <c r="F17" s="7">
        <v>135.78</v>
      </c>
      <c r="G17" s="7">
        <v>50.8</v>
      </c>
      <c r="H17" s="7">
        <v>146.22</v>
      </c>
      <c r="I17" s="7">
        <v>104.59</v>
      </c>
      <c r="J17" s="7">
        <v>186.5</v>
      </c>
      <c r="K17" s="14">
        <f t="shared" si="3"/>
        <v>1136.02</v>
      </c>
    </row>
    <row r="18" spans="1:11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6">
        <f t="shared" si="3"/>
        <v>0</v>
      </c>
    </row>
    <row r="19" spans="1:11" ht="12" customHeight="1" x14ac:dyDescent="0.25">
      <c r="A19" s="4" t="s">
        <v>17</v>
      </c>
      <c r="B19" s="5">
        <f t="shared" ref="B19:J19" si="4">SUM(B13:B18)</f>
        <v>3279.22</v>
      </c>
      <c r="C19" s="5">
        <f t="shared" si="4"/>
        <v>1632.6100000000001</v>
      </c>
      <c r="D19" s="5">
        <f t="shared" si="4"/>
        <v>1248.75</v>
      </c>
      <c r="E19" s="5">
        <f t="shared" si="4"/>
        <v>1088.79</v>
      </c>
      <c r="F19" s="5">
        <f t="shared" si="4"/>
        <v>1821.56</v>
      </c>
      <c r="G19" s="5">
        <f t="shared" si="4"/>
        <v>50.8</v>
      </c>
      <c r="H19" s="5">
        <f t="shared" si="4"/>
        <v>146.22</v>
      </c>
      <c r="I19" s="5">
        <f t="shared" si="4"/>
        <v>104.59</v>
      </c>
      <c r="J19" s="5">
        <f t="shared" si="4"/>
        <v>186.5</v>
      </c>
      <c r="K19" s="17">
        <f t="shared" si="3"/>
        <v>9559.0399999999991</v>
      </c>
    </row>
    <row r="20" spans="1:11" ht="12" customHeight="1" x14ac:dyDescent="0.25">
      <c r="A20" s="1" t="s">
        <v>18</v>
      </c>
      <c r="B20" s="9">
        <f t="shared" ref="B20:J20" si="5">B10-B19</f>
        <v>31031.549999999996</v>
      </c>
      <c r="C20" s="9">
        <f t="shared" si="5"/>
        <v>16208.7</v>
      </c>
      <c r="D20" s="9">
        <f t="shared" si="5"/>
        <v>29782.880000000001</v>
      </c>
      <c r="E20" s="9">
        <f t="shared" si="5"/>
        <v>22221.21</v>
      </c>
      <c r="F20" s="9">
        <f t="shared" si="5"/>
        <v>17240.460000000003</v>
      </c>
      <c r="G20" s="9">
        <f t="shared" si="5"/>
        <v>7895.9800000000005</v>
      </c>
      <c r="H20" s="9">
        <f t="shared" si="5"/>
        <v>20509.069999999996</v>
      </c>
      <c r="I20" s="9">
        <f t="shared" si="5"/>
        <v>14649.88</v>
      </c>
      <c r="J20" s="9">
        <f t="shared" si="5"/>
        <v>22219.24</v>
      </c>
      <c r="K20" s="17">
        <f t="shared" si="3"/>
        <v>181758.97</v>
      </c>
    </row>
    <row r="21" spans="1:11" ht="6" customHeight="1" x14ac:dyDescent="0.25"/>
    <row r="22" spans="1:11" ht="12" customHeight="1" x14ac:dyDescent="0.25">
      <c r="A22" s="10" t="s">
        <v>19</v>
      </c>
    </row>
    <row r="23" spans="1:11" ht="12" customHeight="1" x14ac:dyDescent="0.25">
      <c r="A23" s="4" t="s">
        <v>20</v>
      </c>
      <c r="B23" s="5">
        <v>503.69</v>
      </c>
      <c r="C23" s="5">
        <v>258.48</v>
      </c>
      <c r="D23" s="5">
        <v>360.79</v>
      </c>
      <c r="E23" s="5">
        <v>279.24</v>
      </c>
      <c r="F23" s="5">
        <v>279.82</v>
      </c>
      <c r="G23" s="5">
        <v>106.87</v>
      </c>
      <c r="H23" s="5">
        <v>286.29000000000002</v>
      </c>
      <c r="I23" s="5">
        <v>204.51</v>
      </c>
      <c r="J23" s="5">
        <v>327.57</v>
      </c>
      <c r="K23" s="15">
        <f t="shared" ref="K23:K28" si="6">SUM(B23:J23)</f>
        <v>2607.2599999999998</v>
      </c>
    </row>
    <row r="24" spans="1:11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4">
        <f t="shared" si="6"/>
        <v>0</v>
      </c>
    </row>
    <row r="25" spans="1:11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4">
        <f t="shared" si="6"/>
        <v>0</v>
      </c>
    </row>
    <row r="26" spans="1:11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14">
        <f t="shared" si="6"/>
        <v>0</v>
      </c>
    </row>
    <row r="27" spans="1:11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14">
        <f t="shared" si="6"/>
        <v>0</v>
      </c>
    </row>
    <row r="28" spans="1:11" ht="12" customHeight="1" x14ac:dyDescent="0.25">
      <c r="A28" s="8" t="s">
        <v>25</v>
      </c>
      <c r="B28" s="9">
        <f t="shared" ref="B28:J28" si="7">SUM(B23:B27)</f>
        <v>503.69</v>
      </c>
      <c r="C28" s="9">
        <f t="shared" si="7"/>
        <v>258.48</v>
      </c>
      <c r="D28" s="9">
        <f t="shared" si="7"/>
        <v>360.79</v>
      </c>
      <c r="E28" s="9">
        <f t="shared" si="7"/>
        <v>279.24</v>
      </c>
      <c r="F28" s="9">
        <f t="shared" si="7"/>
        <v>279.82</v>
      </c>
      <c r="G28" s="9">
        <f t="shared" si="7"/>
        <v>106.87</v>
      </c>
      <c r="H28" s="9">
        <f t="shared" si="7"/>
        <v>286.29000000000002</v>
      </c>
      <c r="I28" s="9">
        <f t="shared" si="7"/>
        <v>204.51</v>
      </c>
      <c r="J28" s="9">
        <f t="shared" si="7"/>
        <v>327.57</v>
      </c>
      <c r="K28" s="17">
        <f t="shared" si="6"/>
        <v>2607.2599999999998</v>
      </c>
    </row>
    <row r="29" spans="1:11" ht="6" customHeight="1" x14ac:dyDescent="0.25"/>
    <row r="30" spans="1:11" ht="12" customHeight="1" x14ac:dyDescent="0.25">
      <c r="A30" s="8" t="s">
        <v>26</v>
      </c>
      <c r="B30" s="9">
        <f t="shared" ref="B30:J30" si="8">B20-B28</f>
        <v>30527.859999999997</v>
      </c>
      <c r="C30" s="9">
        <f t="shared" si="8"/>
        <v>15950.220000000001</v>
      </c>
      <c r="D30" s="9">
        <f t="shared" si="8"/>
        <v>29422.09</v>
      </c>
      <c r="E30" s="9">
        <f t="shared" si="8"/>
        <v>21941.969999999998</v>
      </c>
      <c r="F30" s="9">
        <f t="shared" si="8"/>
        <v>16960.640000000003</v>
      </c>
      <c r="G30" s="9">
        <f t="shared" si="8"/>
        <v>7789.1100000000006</v>
      </c>
      <c r="H30" s="9">
        <f t="shared" si="8"/>
        <v>20222.779999999995</v>
      </c>
      <c r="I30" s="9">
        <f t="shared" si="8"/>
        <v>14445.369999999999</v>
      </c>
      <c r="J30" s="9">
        <f t="shared" si="8"/>
        <v>21891.670000000002</v>
      </c>
      <c r="K30" s="17">
        <f>SUM(B30:J30)</f>
        <v>179151.71</v>
      </c>
    </row>
    <row r="31" spans="1:11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14">
        <f>SUM(B31:J31)</f>
        <v>0</v>
      </c>
    </row>
    <row r="32" spans="1:11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14">
        <f>SUM(B32:J32)</f>
        <v>0</v>
      </c>
    </row>
    <row r="33" spans="1:11" ht="12" customHeight="1" x14ac:dyDescent="0.25">
      <c r="A33" s="1" t="s">
        <v>29</v>
      </c>
      <c r="B33" s="9">
        <f t="shared" ref="B33:J33" si="9">B30-SUM(B31:B32)</f>
        <v>30527.859999999997</v>
      </c>
      <c r="C33" s="9">
        <f t="shared" si="9"/>
        <v>15950.220000000001</v>
      </c>
      <c r="D33" s="9">
        <f t="shared" si="9"/>
        <v>29422.09</v>
      </c>
      <c r="E33" s="9">
        <f t="shared" si="9"/>
        <v>21941.969999999998</v>
      </c>
      <c r="F33" s="9">
        <f t="shared" si="9"/>
        <v>16960.640000000003</v>
      </c>
      <c r="G33" s="9">
        <f t="shared" si="9"/>
        <v>7789.1100000000006</v>
      </c>
      <c r="H33" s="9">
        <f t="shared" si="9"/>
        <v>20222.779999999995</v>
      </c>
      <c r="I33" s="9">
        <f t="shared" si="9"/>
        <v>14445.369999999999</v>
      </c>
      <c r="J33" s="9">
        <f t="shared" si="9"/>
        <v>21891.670000000002</v>
      </c>
      <c r="K33" s="17">
        <f>SUM(B33:J33)</f>
        <v>179151.71</v>
      </c>
    </row>
    <row r="34" spans="1:11" ht="6" customHeight="1" x14ac:dyDescent="0.25"/>
    <row r="35" spans="1:11" ht="12" customHeight="1" x14ac:dyDescent="0.25">
      <c r="A35" s="10" t="s">
        <v>30</v>
      </c>
      <c r="B35" s="11"/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15">
        <f>SUM(B36:J36)</f>
        <v>0</v>
      </c>
    </row>
    <row r="37" spans="1:11" ht="12" customHeight="1" x14ac:dyDescent="0.25">
      <c r="B37" s="22" t="s">
        <v>33</v>
      </c>
      <c r="C37" s="23"/>
      <c r="D37" s="23"/>
      <c r="E37" s="23"/>
    </row>
    <row r="38" spans="1:11" ht="12" customHeight="1" x14ac:dyDescent="0.25">
      <c r="B38" s="22" t="s">
        <v>34</v>
      </c>
      <c r="C38" s="23"/>
      <c r="D38" s="23"/>
      <c r="E38" s="23"/>
      <c r="F38" s="19" t="s">
        <v>35</v>
      </c>
      <c r="G38" s="19"/>
      <c r="H38" s="19"/>
      <c r="I38" s="25" t="s">
        <v>36</v>
      </c>
      <c r="J38" s="23"/>
    </row>
    <row r="39" spans="1:11" ht="12" customHeight="1" x14ac:dyDescent="0.25">
      <c r="B39" s="22" t="s">
        <v>37</v>
      </c>
      <c r="C39" s="23"/>
      <c r="D39" s="23"/>
      <c r="E39" s="23"/>
    </row>
    <row r="40" spans="1:11" ht="12" customHeight="1" x14ac:dyDescent="0.25">
      <c r="B40" s="19"/>
      <c r="C40" s="19"/>
      <c r="D40" s="19"/>
      <c r="F40" s="13"/>
      <c r="G40" s="13"/>
      <c r="H40" s="13"/>
      <c r="I40" s="25" t="s">
        <v>38</v>
      </c>
      <c r="J40" s="23"/>
    </row>
    <row r="41" spans="1:11" ht="12" customHeight="1" x14ac:dyDescent="0.25">
      <c r="B41" s="22" t="s">
        <v>39</v>
      </c>
      <c r="C41" s="23"/>
      <c r="D41" s="23"/>
    </row>
    <row r="42" spans="1:11" ht="12" customHeight="1" x14ac:dyDescent="0.25"/>
    <row r="43" spans="1:11" ht="12" customHeight="1" x14ac:dyDescent="0.25"/>
    <row r="44" spans="1:11" ht="12" customHeight="1" x14ac:dyDescent="0.25"/>
    <row r="45" spans="1:11" ht="12" customHeight="1" x14ac:dyDescent="0.25"/>
    <row r="46" spans="1:11" ht="12" customHeight="1" x14ac:dyDescent="0.25"/>
    <row r="47" spans="1:11" ht="12" customHeight="1" x14ac:dyDescent="0.25"/>
    <row r="48" spans="1:11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RANGE TWP</oddHeader>
    <evenHeader>&amp;CAUDITOR'S OFFICE, MADISON COUNTY
STATEMENT OF SEMI-ANNUAL APPORTIONMENT OF TAXES
MADE AT THE SECOND HALF REAL ESTATE SETTLEMENT TAX YEAR 2025, WITH THE COUNTY TREASURER FOR RANGE TWP</evenHeader>
    <firstHeader>&amp;CAUDITOR'S OFFICE, MADISON COUNTY
STATEMENT OF SEMI-ANNUAL APPORTIONMENT OF TAXES
MADE AT THE SECOND HALF REAL ESTATE SETTLEMENT TAX YEAR 2025, WITH THE COUNTY TREASURER FOR RANGE TWP</first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115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112084.59</v>
      </c>
      <c r="C4" s="15">
        <f t="shared" ref="C4:C10" si="0">SUM(B4)</f>
        <v>112084.59</v>
      </c>
    </row>
    <row r="5" spans="1:3" ht="12" customHeight="1" x14ac:dyDescent="0.25">
      <c r="A5" s="6" t="s">
        <v>4</v>
      </c>
      <c r="B5" s="7">
        <v>1091.54</v>
      </c>
      <c r="C5" s="14">
        <f t="shared" si="0"/>
        <v>1091.54</v>
      </c>
    </row>
    <row r="6" spans="1:3" ht="12" customHeight="1" x14ac:dyDescent="0.25">
      <c r="A6" s="6" t="s">
        <v>5</v>
      </c>
      <c r="B6" s="7">
        <v>1726.38</v>
      </c>
      <c r="C6" s="16">
        <f t="shared" si="0"/>
        <v>1726.38</v>
      </c>
    </row>
    <row r="7" spans="1:3" ht="12" customHeight="1" x14ac:dyDescent="0.25">
      <c r="A7" s="4" t="s">
        <v>6</v>
      </c>
      <c r="B7" s="5">
        <f>SUM(B4:B6)</f>
        <v>114902.51</v>
      </c>
      <c r="C7" s="14">
        <f t="shared" si="0"/>
        <v>114902.51</v>
      </c>
    </row>
    <row r="8" spans="1:3" ht="12" customHeight="1" x14ac:dyDescent="0.25">
      <c r="A8" s="6" t="s">
        <v>7</v>
      </c>
      <c r="B8" s="7">
        <v>524.80999999999995</v>
      </c>
      <c r="C8" s="14">
        <f t="shared" si="0"/>
        <v>524.80999999999995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115427.31999999999</v>
      </c>
      <c r="C10" s="17">
        <f t="shared" si="0"/>
        <v>115427.31999999999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12628.88</v>
      </c>
      <c r="C13" s="15">
        <f t="shared" ref="C13:C20" si="1">SUM(B13)</f>
        <v>12628.88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2237.7600000000002</v>
      </c>
      <c r="C15" s="14">
        <f t="shared" si="1"/>
        <v>2237.7600000000002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1431.09</v>
      </c>
      <c r="C17" s="14">
        <f t="shared" si="1"/>
        <v>1431.09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16297.73</v>
      </c>
      <c r="C19" s="17">
        <f t="shared" si="1"/>
        <v>16297.73</v>
      </c>
    </row>
    <row r="20" spans="1:3" ht="12" customHeight="1" x14ac:dyDescent="0.25">
      <c r="A20" s="1" t="s">
        <v>18</v>
      </c>
      <c r="B20" s="9">
        <f>B10-B19</f>
        <v>99129.59</v>
      </c>
      <c r="C20" s="17">
        <f t="shared" si="1"/>
        <v>99129.59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2018.22</v>
      </c>
      <c r="C23" s="15">
        <f t="shared" ref="C23:C28" si="2">SUM(B23)</f>
        <v>2018.22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2018.22</v>
      </c>
      <c r="C28" s="17">
        <f t="shared" si="2"/>
        <v>2018.22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97111.37</v>
      </c>
      <c r="C30" s="17">
        <f>SUM(B30)</f>
        <v>97111.37</v>
      </c>
    </row>
    <row r="31" spans="1:3" ht="12" customHeight="1" x14ac:dyDescent="0.25">
      <c r="A31" s="6" t="s">
        <v>27</v>
      </c>
      <c r="B31" s="7">
        <v>0</v>
      </c>
      <c r="C31" s="14">
        <f>SUM(B31)</f>
        <v>0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97111.37</v>
      </c>
      <c r="C33" s="17">
        <f>SUM(B33)</f>
        <v>97111.37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SOMERFORD TWP</oddHeader>
    <evenHeader>&amp;CAUDITOR'S OFFICE, MADISON COUNTY
STATEMENT OF SEMI-ANNUAL APPORTIONMENT OF TAXES
MADE AT THE SECOND HALF REAL ESTATE SETTLEMENT TAX YEAR 2025, WITH THE COUNTY TREASURER FOR SOMERFORD TWP</evenHeader>
    <firstHeader>&amp;CAUDITOR'S OFFICE, MADISON COUNTY
STATEMENT OF SEMI-ANNUAL APPORTIONMENT OF TAXES
MADE AT THE SECOND HALF REAL ESTATE SETTLEMENT TAX YEAR 2025, WITH THE COUNTY TREASURER FOR SOMERFORD TWP</first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6" width="11" style="2" customWidth="1"/>
    <col min="7" max="7" width="11" customWidth="1"/>
  </cols>
  <sheetData>
    <row r="2" spans="1:7" ht="30" customHeight="1" x14ac:dyDescent="0.25">
      <c r="A2" s="1" t="s">
        <v>0</v>
      </c>
      <c r="B2" s="3" t="s">
        <v>140</v>
      </c>
      <c r="C2" s="3" t="s">
        <v>141</v>
      </c>
      <c r="D2" s="3" t="s">
        <v>142</v>
      </c>
      <c r="E2" s="3" t="s">
        <v>143</v>
      </c>
      <c r="F2" s="3" t="s">
        <v>144</v>
      </c>
      <c r="G2" s="1" t="s">
        <v>1</v>
      </c>
    </row>
    <row r="3" spans="1:7" ht="12" customHeight="1" x14ac:dyDescent="0.25">
      <c r="A3" s="1" t="s">
        <v>2</v>
      </c>
    </row>
    <row r="4" spans="1:7" ht="12" customHeight="1" x14ac:dyDescent="0.25">
      <c r="A4" s="4" t="s">
        <v>3</v>
      </c>
      <c r="B4" s="5">
        <v>13728.05</v>
      </c>
      <c r="C4" s="5">
        <v>4850.43</v>
      </c>
      <c r="D4" s="5">
        <v>6420.58</v>
      </c>
      <c r="E4" s="5">
        <v>3453.69</v>
      </c>
      <c r="F4" s="5">
        <v>2590.1999999999998</v>
      </c>
      <c r="G4" s="15">
        <f t="shared" ref="G4:G10" si="0">SUM(B4:F4)</f>
        <v>31042.949999999997</v>
      </c>
    </row>
    <row r="5" spans="1:7" ht="12" customHeight="1" x14ac:dyDescent="0.25">
      <c r="A5" s="6" t="s">
        <v>4</v>
      </c>
      <c r="B5" s="7">
        <v>46.51</v>
      </c>
      <c r="C5" s="7">
        <v>0.65</v>
      </c>
      <c r="D5" s="7">
        <v>35.24</v>
      </c>
      <c r="E5" s="7">
        <v>17.8</v>
      </c>
      <c r="F5" s="7">
        <v>13.76</v>
      </c>
      <c r="G5" s="14">
        <f t="shared" si="0"/>
        <v>113.96000000000001</v>
      </c>
    </row>
    <row r="6" spans="1:7" ht="12" customHeight="1" x14ac:dyDescent="0.25">
      <c r="A6" s="6" t="s">
        <v>5</v>
      </c>
      <c r="B6" s="7">
        <v>6457.7</v>
      </c>
      <c r="C6" s="7">
        <v>2548.25</v>
      </c>
      <c r="D6" s="7">
        <v>5166.1400000000003</v>
      </c>
      <c r="E6" s="7">
        <v>2583.0700000000002</v>
      </c>
      <c r="F6" s="7">
        <v>1937.29</v>
      </c>
      <c r="G6" s="16">
        <f t="shared" si="0"/>
        <v>18692.45</v>
      </c>
    </row>
    <row r="7" spans="1:7" ht="12" customHeight="1" x14ac:dyDescent="0.25">
      <c r="A7" s="4" t="s">
        <v>6</v>
      </c>
      <c r="B7" s="5">
        <f>SUM(B4:B6)</f>
        <v>20232.259999999998</v>
      </c>
      <c r="C7" s="5">
        <f>SUM(C4:C6)</f>
        <v>7399.33</v>
      </c>
      <c r="D7" s="5">
        <f>SUM(D4:D6)</f>
        <v>11621.96</v>
      </c>
      <c r="E7" s="5">
        <f>SUM(E4:E6)</f>
        <v>6054.56</v>
      </c>
      <c r="F7" s="5">
        <f>SUM(F4:F6)</f>
        <v>4541.25</v>
      </c>
      <c r="G7" s="14">
        <f t="shared" si="0"/>
        <v>49849.359999999993</v>
      </c>
    </row>
    <row r="8" spans="1:7" ht="12" customHeight="1" x14ac:dyDescent="0.25">
      <c r="A8" s="6" t="s">
        <v>7</v>
      </c>
      <c r="B8" s="7">
        <v>90.9</v>
      </c>
      <c r="C8" s="7">
        <v>3.32</v>
      </c>
      <c r="D8" s="7">
        <v>42.24</v>
      </c>
      <c r="E8" s="7">
        <v>27.14</v>
      </c>
      <c r="F8" s="7">
        <v>20.36</v>
      </c>
      <c r="G8" s="14">
        <f t="shared" si="0"/>
        <v>183.96000000000004</v>
      </c>
    </row>
    <row r="9" spans="1:7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14">
        <f t="shared" si="0"/>
        <v>0</v>
      </c>
    </row>
    <row r="10" spans="1:7" ht="12" customHeight="1" x14ac:dyDescent="0.25">
      <c r="A10" s="8" t="s">
        <v>9</v>
      </c>
      <c r="B10" s="9">
        <f>SUM(B7:B8) - B9</f>
        <v>20323.16</v>
      </c>
      <c r="C10" s="9">
        <f>SUM(C7:C8) - C9</f>
        <v>7402.65</v>
      </c>
      <c r="D10" s="9">
        <f>SUM(D7:D8) - D9</f>
        <v>11664.199999999999</v>
      </c>
      <c r="E10" s="9">
        <f>SUM(E7:E8) - E9</f>
        <v>6081.7000000000007</v>
      </c>
      <c r="F10" s="9">
        <f>SUM(F7:F8) - F9</f>
        <v>4561.6099999999997</v>
      </c>
      <c r="G10" s="17">
        <f t="shared" si="0"/>
        <v>50033.319999999992</v>
      </c>
    </row>
    <row r="11" spans="1:7" ht="6" customHeight="1" x14ac:dyDescent="0.25"/>
    <row r="12" spans="1:7" ht="12" customHeight="1" x14ac:dyDescent="0.25">
      <c r="A12" s="10" t="s">
        <v>10</v>
      </c>
    </row>
    <row r="13" spans="1:7" ht="12" customHeight="1" x14ac:dyDescent="0.25">
      <c r="A13" s="4" t="s">
        <v>11</v>
      </c>
      <c r="B13" s="5">
        <v>1843.82</v>
      </c>
      <c r="C13" s="5">
        <v>648.04999999999995</v>
      </c>
      <c r="D13" s="5">
        <v>862.45</v>
      </c>
      <c r="E13" s="5">
        <v>0</v>
      </c>
      <c r="F13" s="5">
        <v>0</v>
      </c>
      <c r="G13" s="15">
        <f t="shared" ref="G13:G20" si="1">SUM(B13:F13)</f>
        <v>3354.3199999999997</v>
      </c>
    </row>
    <row r="14" spans="1:7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 t="shared" si="1"/>
        <v>0</v>
      </c>
    </row>
    <row r="15" spans="1:7" ht="12" customHeight="1" x14ac:dyDescent="0.25">
      <c r="A15" s="6" t="s">
        <v>13</v>
      </c>
      <c r="B15" s="7">
        <v>93.99</v>
      </c>
      <c r="C15" s="7">
        <v>25.29</v>
      </c>
      <c r="D15" s="7">
        <v>43.9</v>
      </c>
      <c r="E15" s="7">
        <v>0</v>
      </c>
      <c r="F15" s="7">
        <v>0</v>
      </c>
      <c r="G15" s="14">
        <f t="shared" si="1"/>
        <v>163.18</v>
      </c>
    </row>
    <row r="16" spans="1:7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4">
        <f t="shared" si="1"/>
        <v>0</v>
      </c>
    </row>
    <row r="17" spans="1:7" ht="12" customHeight="1" x14ac:dyDescent="0.25">
      <c r="A17" s="6" t="s">
        <v>15</v>
      </c>
      <c r="B17" s="7">
        <v>169.31</v>
      </c>
      <c r="C17" s="7">
        <v>32.26</v>
      </c>
      <c r="D17" s="7">
        <v>79.290000000000006</v>
      </c>
      <c r="E17" s="7">
        <v>50.72</v>
      </c>
      <c r="F17" s="7">
        <v>38.14</v>
      </c>
      <c r="G17" s="14">
        <f t="shared" si="1"/>
        <v>369.72</v>
      </c>
    </row>
    <row r="18" spans="1:7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16">
        <f t="shared" si="1"/>
        <v>0</v>
      </c>
    </row>
    <row r="19" spans="1:7" ht="12" customHeight="1" x14ac:dyDescent="0.25">
      <c r="A19" s="4" t="s">
        <v>17</v>
      </c>
      <c r="B19" s="5">
        <f>SUM(B13:B18)</f>
        <v>2107.12</v>
      </c>
      <c r="C19" s="5">
        <f>SUM(C13:C18)</f>
        <v>705.59999999999991</v>
      </c>
      <c r="D19" s="5">
        <f>SUM(D13:D18)</f>
        <v>985.64</v>
      </c>
      <c r="E19" s="5">
        <f>SUM(E13:E18)</f>
        <v>50.72</v>
      </c>
      <c r="F19" s="5">
        <f>SUM(F13:F18)</f>
        <v>38.14</v>
      </c>
      <c r="G19" s="17">
        <f t="shared" si="1"/>
        <v>3887.2199999999993</v>
      </c>
    </row>
    <row r="20" spans="1:7" ht="12" customHeight="1" x14ac:dyDescent="0.25">
      <c r="A20" s="1" t="s">
        <v>18</v>
      </c>
      <c r="B20" s="9">
        <f>B10-B19</f>
        <v>18216.04</v>
      </c>
      <c r="C20" s="9">
        <f>C10-C19</f>
        <v>6697.0499999999993</v>
      </c>
      <c r="D20" s="9">
        <f>D10-D19</f>
        <v>10678.56</v>
      </c>
      <c r="E20" s="9">
        <f>E10-E19</f>
        <v>6030.9800000000005</v>
      </c>
      <c r="F20" s="9">
        <f>F10-F19</f>
        <v>4523.4699999999993</v>
      </c>
      <c r="G20" s="17">
        <f t="shared" si="1"/>
        <v>46146.100000000006</v>
      </c>
    </row>
    <row r="21" spans="1:7" ht="6" customHeight="1" x14ac:dyDescent="0.25"/>
    <row r="22" spans="1:7" ht="12" customHeight="1" x14ac:dyDescent="0.25">
      <c r="A22" s="10" t="s">
        <v>19</v>
      </c>
    </row>
    <row r="23" spans="1:7" ht="12" customHeight="1" x14ac:dyDescent="0.25">
      <c r="A23" s="4" t="s">
        <v>20</v>
      </c>
      <c r="B23" s="5">
        <v>355.36</v>
      </c>
      <c r="C23" s="5">
        <v>129.41999999999999</v>
      </c>
      <c r="D23" s="5">
        <v>203.95</v>
      </c>
      <c r="E23" s="5">
        <v>106.33</v>
      </c>
      <c r="F23" s="5">
        <v>79.73</v>
      </c>
      <c r="G23" s="15">
        <f t="shared" ref="G23:G28" si="2">SUM(B23:F23)</f>
        <v>874.79000000000008</v>
      </c>
    </row>
    <row r="24" spans="1:7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 t="shared" si="2"/>
        <v>0</v>
      </c>
    </row>
    <row r="25" spans="1:7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 t="shared" si="2"/>
        <v>0</v>
      </c>
    </row>
    <row r="26" spans="1:7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4">
        <f t="shared" si="2"/>
        <v>0</v>
      </c>
    </row>
    <row r="27" spans="1:7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4">
        <f t="shared" si="2"/>
        <v>0</v>
      </c>
    </row>
    <row r="28" spans="1:7" ht="12" customHeight="1" x14ac:dyDescent="0.25">
      <c r="A28" s="8" t="s">
        <v>25</v>
      </c>
      <c r="B28" s="9">
        <f>SUM(B23:B27)</f>
        <v>355.36</v>
      </c>
      <c r="C28" s="9">
        <f>SUM(C23:C27)</f>
        <v>129.41999999999999</v>
      </c>
      <c r="D28" s="9">
        <f>SUM(D23:D27)</f>
        <v>203.95</v>
      </c>
      <c r="E28" s="9">
        <f>SUM(E23:E27)</f>
        <v>106.33</v>
      </c>
      <c r="F28" s="9">
        <f>SUM(F23:F27)</f>
        <v>79.73</v>
      </c>
      <c r="G28" s="17">
        <f t="shared" si="2"/>
        <v>874.79000000000008</v>
      </c>
    </row>
    <row r="29" spans="1:7" ht="6" customHeight="1" x14ac:dyDescent="0.25"/>
    <row r="30" spans="1:7" ht="12" customHeight="1" x14ac:dyDescent="0.25">
      <c r="A30" s="8" t="s">
        <v>26</v>
      </c>
      <c r="B30" s="9">
        <f>B20-B28</f>
        <v>17860.68</v>
      </c>
      <c r="C30" s="9">
        <f>C20-C28</f>
        <v>6567.6299999999992</v>
      </c>
      <c r="D30" s="9">
        <f>D20-D28</f>
        <v>10474.609999999999</v>
      </c>
      <c r="E30" s="9">
        <f>E20-E28</f>
        <v>5924.6500000000005</v>
      </c>
      <c r="F30" s="9">
        <f>F20-F28</f>
        <v>4443.74</v>
      </c>
      <c r="G30" s="17">
        <f>SUM(B30:F30)</f>
        <v>45271.31</v>
      </c>
    </row>
    <row r="31" spans="1:7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14">
        <f>SUM(B31:F31)</f>
        <v>0</v>
      </c>
    </row>
    <row r="32" spans="1:7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14">
        <f>SUM(B32:F32)</f>
        <v>0</v>
      </c>
    </row>
    <row r="33" spans="1:10" ht="12" customHeight="1" x14ac:dyDescent="0.25">
      <c r="A33" s="1" t="s">
        <v>29</v>
      </c>
      <c r="B33" s="9">
        <f>B30-SUM(B31:B32)</f>
        <v>17860.68</v>
      </c>
      <c r="C33" s="9">
        <f>C30-SUM(C31:C32)</f>
        <v>6567.6299999999992</v>
      </c>
      <c r="D33" s="9">
        <f>D30-SUM(D31:D32)</f>
        <v>10474.609999999999</v>
      </c>
      <c r="E33" s="9">
        <f>E30-SUM(E31:E32)</f>
        <v>5924.6500000000005</v>
      </c>
      <c r="F33" s="9">
        <f>F30-SUM(F31:F32)</f>
        <v>4443.74</v>
      </c>
      <c r="G33" s="17">
        <f>SUM(B33:F33)</f>
        <v>45271.31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15">
        <f>SUM(B36:F36)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STOKES TWP</oddHeader>
    <evenHeader>&amp;CAUDITOR'S OFFICE, MADISON COUNTY
STATEMENT OF SEMI-ANNUAL APPORTIONMENT OF TAXES
MADE AT THE SECOND HALF REAL ESTATE SETTLEMENT TAX YEAR 2025, WITH THE COUNTY TREASURER FOR STOKES TWP</evenHeader>
    <firstHeader>&amp;CAUDITOR'S OFFICE, MADISON COUNTY
STATEMENT OF SEMI-ANNUAL APPORTIONMENT OF TAXES
MADE AT THE SECOND HALF REAL ESTATE SETTLEMENT TAX YEAR 2025, WITH THE COUNTY TREASURER FOR STOKES TWP</first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115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37622.980000000003</v>
      </c>
      <c r="C4" s="15">
        <f t="shared" ref="C4:C10" si="0">SUM(B4)</f>
        <v>37622.980000000003</v>
      </c>
    </row>
    <row r="5" spans="1:3" ht="12" customHeight="1" x14ac:dyDescent="0.25">
      <c r="A5" s="6" t="s">
        <v>4</v>
      </c>
      <c r="B5" s="7">
        <v>1069.22</v>
      </c>
      <c r="C5" s="14">
        <f t="shared" si="0"/>
        <v>1069.22</v>
      </c>
    </row>
    <row r="6" spans="1:3" ht="12" customHeight="1" x14ac:dyDescent="0.25">
      <c r="A6" s="6" t="s">
        <v>5</v>
      </c>
      <c r="B6" s="7">
        <v>6710.04</v>
      </c>
      <c r="C6" s="16">
        <f t="shared" si="0"/>
        <v>6710.04</v>
      </c>
    </row>
    <row r="7" spans="1:3" ht="12" customHeight="1" x14ac:dyDescent="0.25">
      <c r="A7" s="4" t="s">
        <v>6</v>
      </c>
      <c r="B7" s="5">
        <f>SUM(B4:B6)</f>
        <v>45402.240000000005</v>
      </c>
      <c r="C7" s="14">
        <f t="shared" si="0"/>
        <v>45402.240000000005</v>
      </c>
    </row>
    <row r="8" spans="1:3" ht="12" customHeight="1" x14ac:dyDescent="0.25">
      <c r="A8" s="6" t="s">
        <v>7</v>
      </c>
      <c r="B8" s="7">
        <v>4476.54</v>
      </c>
      <c r="C8" s="14">
        <f t="shared" si="0"/>
        <v>4476.54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49878.780000000006</v>
      </c>
      <c r="C10" s="17">
        <f t="shared" si="0"/>
        <v>49878.780000000006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4654.18</v>
      </c>
      <c r="C13" s="15">
        <f t="shared" ref="C13:C20" si="1">SUM(B13)</f>
        <v>4654.18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561.19000000000005</v>
      </c>
      <c r="C15" s="14">
        <f t="shared" si="1"/>
        <v>561.19000000000005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648.38</v>
      </c>
      <c r="C17" s="14">
        <f t="shared" si="1"/>
        <v>648.38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5863.7500000000009</v>
      </c>
      <c r="C19" s="17">
        <f t="shared" si="1"/>
        <v>5863.7500000000009</v>
      </c>
    </row>
    <row r="20" spans="1:3" ht="12" customHeight="1" x14ac:dyDescent="0.25">
      <c r="A20" s="1" t="s">
        <v>18</v>
      </c>
      <c r="B20" s="9">
        <f>B10-B19</f>
        <v>44015.030000000006</v>
      </c>
      <c r="C20" s="17">
        <f t="shared" si="1"/>
        <v>44015.030000000006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872.14</v>
      </c>
      <c r="C23" s="15">
        <f t="shared" ref="C23:C28" si="2">SUM(B23)</f>
        <v>872.14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872.14</v>
      </c>
      <c r="C28" s="17">
        <f t="shared" si="2"/>
        <v>872.14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43142.890000000007</v>
      </c>
      <c r="C30" s="17">
        <f>SUM(B30)</f>
        <v>43142.890000000007</v>
      </c>
    </row>
    <row r="31" spans="1:3" ht="12" customHeight="1" x14ac:dyDescent="0.25">
      <c r="A31" s="6" t="s">
        <v>27</v>
      </c>
      <c r="B31" s="7">
        <v>71.39</v>
      </c>
      <c r="C31" s="14">
        <f>SUM(B31)</f>
        <v>71.39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43071.500000000007</v>
      </c>
      <c r="C33" s="17">
        <f>SUM(B33)</f>
        <v>43071.500000000007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UNION TWP</oddHeader>
    <evenHeader>&amp;CAUDITOR'S OFFICE, MADISON COUNTY
STATEMENT OF SEMI-ANNUAL APPORTIONMENT OF TAXES
MADE AT THE SECOND HALF REAL ESTATE SETTLEMENT TAX YEAR 2025, WITH THE COUNTY TREASURER FOR UNION TWP</evenHeader>
    <firstHeader>&amp;CAUDITOR'S OFFICE, MADISON COUNTY
STATEMENT OF SEMI-ANNUAL APPORTIONMENT OF TAXES
MADE AT THE SECOND HALF REAL ESTATE SETTLEMENT TAX YEAR 2025, WITH THE COUNTY TREASURER FOR UNION TWP</first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132</v>
      </c>
      <c r="C2" s="3" t="s">
        <v>145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37944.480000000003</v>
      </c>
      <c r="C4" s="5">
        <v>4191.6899999999996</v>
      </c>
      <c r="D4" s="15">
        <f t="shared" ref="D4:D10" si="0">SUM(B4:C4)</f>
        <v>42136.170000000006</v>
      </c>
    </row>
    <row r="5" spans="1:4" ht="12" customHeight="1" x14ac:dyDescent="0.25">
      <c r="A5" s="6" t="s">
        <v>4</v>
      </c>
      <c r="B5" s="7">
        <v>36340.81</v>
      </c>
      <c r="C5" s="7">
        <v>3968.13</v>
      </c>
      <c r="D5" s="14">
        <f t="shared" si="0"/>
        <v>40308.939999999995</v>
      </c>
    </row>
    <row r="6" spans="1:4" ht="12" customHeight="1" x14ac:dyDescent="0.25">
      <c r="A6" s="6" t="s">
        <v>5</v>
      </c>
      <c r="B6" s="7">
        <v>5940.95</v>
      </c>
      <c r="C6" s="7">
        <v>660.1</v>
      </c>
      <c r="D6" s="16">
        <f t="shared" si="0"/>
        <v>6601.05</v>
      </c>
    </row>
    <row r="7" spans="1:4" ht="12" customHeight="1" x14ac:dyDescent="0.25">
      <c r="A7" s="4" t="s">
        <v>6</v>
      </c>
      <c r="B7" s="5">
        <f>SUM(B4:B6)</f>
        <v>80226.240000000005</v>
      </c>
      <c r="C7" s="5">
        <f>SUM(C4:C6)</f>
        <v>8819.92</v>
      </c>
      <c r="D7" s="14">
        <f t="shared" si="0"/>
        <v>89046.16</v>
      </c>
    </row>
    <row r="8" spans="1:4" ht="12" customHeight="1" x14ac:dyDescent="0.25">
      <c r="A8" s="6" t="s">
        <v>7</v>
      </c>
      <c r="B8" s="7">
        <v>-902.01</v>
      </c>
      <c r="C8" s="7">
        <v>-100.2</v>
      </c>
      <c r="D8" s="14">
        <f t="shared" si="0"/>
        <v>-1002.21</v>
      </c>
    </row>
    <row r="9" spans="1:4" ht="12" customHeight="1" x14ac:dyDescent="0.25">
      <c r="A9" s="6" t="s">
        <v>8</v>
      </c>
      <c r="B9" s="7">
        <v>11635.93</v>
      </c>
      <c r="C9" s="7">
        <v>1267.25</v>
      </c>
      <c r="D9" s="14">
        <f t="shared" si="0"/>
        <v>12903.18</v>
      </c>
    </row>
    <row r="10" spans="1:4" ht="12" customHeight="1" x14ac:dyDescent="0.25">
      <c r="A10" s="8" t="s">
        <v>9</v>
      </c>
      <c r="B10" s="9">
        <f>SUM(B7:B8) - B9</f>
        <v>67688.300000000017</v>
      </c>
      <c r="C10" s="9">
        <f>SUM(C7:C8) - C9</f>
        <v>7452.4699999999993</v>
      </c>
      <c r="D10" s="17">
        <f t="shared" si="0"/>
        <v>75140.770000000019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4294.83</v>
      </c>
      <c r="C13" s="5">
        <v>474.6</v>
      </c>
      <c r="D13" s="15">
        <f t="shared" ref="D13:D20" si="1">SUM(B13:C13)</f>
        <v>4769.43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773.32</v>
      </c>
      <c r="C15" s="7">
        <v>86.07</v>
      </c>
      <c r="D15" s="14">
        <f t="shared" si="1"/>
        <v>859.3900000000001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1160.3900000000001</v>
      </c>
      <c r="C17" s="7">
        <v>127.71</v>
      </c>
      <c r="D17" s="14">
        <f t="shared" si="1"/>
        <v>1288.1000000000001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6228.54</v>
      </c>
      <c r="C19" s="5">
        <f>SUM(C13:C18)</f>
        <v>688.38000000000011</v>
      </c>
      <c r="D19" s="17">
        <f t="shared" si="1"/>
        <v>6916.92</v>
      </c>
    </row>
    <row r="20" spans="1:4" ht="12" customHeight="1" x14ac:dyDescent="0.25">
      <c r="A20" s="1" t="s">
        <v>18</v>
      </c>
      <c r="B20" s="9">
        <f>B10-B19</f>
        <v>61459.760000000017</v>
      </c>
      <c r="C20" s="9">
        <f>C10-C19</f>
        <v>6764.0899999999992</v>
      </c>
      <c r="D20" s="17">
        <f t="shared" si="1"/>
        <v>68223.85000000002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1183.54</v>
      </c>
      <c r="C23" s="5">
        <v>130.30000000000001</v>
      </c>
      <c r="D23" s="15">
        <f t="shared" ref="D23:D28" si="2">SUM(B23:C23)</f>
        <v>1313.84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1183.54</v>
      </c>
      <c r="C28" s="9">
        <f>SUM(C23:C27)</f>
        <v>130.30000000000001</v>
      </c>
      <c r="D28" s="17">
        <f t="shared" si="2"/>
        <v>1313.84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60276.220000000016</v>
      </c>
      <c r="C30" s="9">
        <f>C20-C28</f>
        <v>6633.7899999999991</v>
      </c>
      <c r="D30" s="17">
        <f>SUM(B30:C30)</f>
        <v>66910.010000000009</v>
      </c>
    </row>
    <row r="31" spans="1:4" ht="12" customHeight="1" x14ac:dyDescent="0.25">
      <c r="A31" s="6" t="s">
        <v>27</v>
      </c>
      <c r="B31" s="7">
        <v>8</v>
      </c>
      <c r="C31" s="7">
        <v>0.88</v>
      </c>
      <c r="D31" s="14">
        <f>SUM(B31:C31)</f>
        <v>8.8800000000000008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60268.220000000016</v>
      </c>
      <c r="C33" s="9">
        <f>C30-SUM(C31:C32)</f>
        <v>6632.9099999999989</v>
      </c>
      <c r="D33" s="17">
        <f>SUM(B33:C33)</f>
        <v>66901.130000000019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JEFFERSON CORP</oddHeader>
    <evenHeader>&amp;CAUDITOR'S OFFICE, MADISON COUNTY
STATEMENT OF SEMI-ANNUAL APPORTIONMENT OF TAXES
MADE AT THE SECOND HALF REAL ESTATE SETTLEMENT TAX YEAR 2025, WITH THE COUNTY TREASURER FOR JEFFERSON CORP</evenHeader>
    <firstHeader>&amp;CAUDITOR'S OFFICE, MADISON COUNTY
STATEMENT OF SEMI-ANNUAL APPORTIONMENT OF TAXES
MADE AT THE SECOND HALF REAL ESTATE SETTLEMENT TAX YEAR 2025, WITH THE COUNTY TREASURER FOR JEFFERSON CORP</first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6" width="11" style="2" customWidth="1"/>
    <col min="7" max="7" width="11" customWidth="1"/>
  </cols>
  <sheetData>
    <row r="2" spans="1:7" ht="30" customHeight="1" x14ac:dyDescent="0.25">
      <c r="A2" s="1" t="s">
        <v>0</v>
      </c>
      <c r="B2" s="3" t="s">
        <v>146</v>
      </c>
      <c r="C2" s="3" t="s">
        <v>147</v>
      </c>
      <c r="D2" s="3" t="s">
        <v>132</v>
      </c>
      <c r="E2" s="3" t="s">
        <v>148</v>
      </c>
      <c r="F2" s="3" t="s">
        <v>149</v>
      </c>
      <c r="G2" s="1" t="s">
        <v>1</v>
      </c>
    </row>
    <row r="3" spans="1:7" ht="12" customHeight="1" x14ac:dyDescent="0.25">
      <c r="A3" s="1" t="s">
        <v>2</v>
      </c>
    </row>
    <row r="4" spans="1:7" ht="12" customHeight="1" x14ac:dyDescent="0.25">
      <c r="A4" s="4" t="s">
        <v>3</v>
      </c>
      <c r="B4" s="5">
        <v>39680.11</v>
      </c>
      <c r="C4" s="5">
        <v>59520.63</v>
      </c>
      <c r="D4" s="5">
        <v>89190.75</v>
      </c>
      <c r="E4" s="5">
        <v>39680.11</v>
      </c>
      <c r="F4" s="5">
        <v>121085.75999999999</v>
      </c>
      <c r="G4" s="15">
        <f t="shared" ref="G4:G10" si="0">SUM(B4:F4)</f>
        <v>349157.36</v>
      </c>
    </row>
    <row r="5" spans="1:7" ht="12" customHeight="1" x14ac:dyDescent="0.25">
      <c r="A5" s="6" t="s">
        <v>4</v>
      </c>
      <c r="B5" s="7">
        <v>14695.13</v>
      </c>
      <c r="C5" s="7">
        <v>22042.799999999999</v>
      </c>
      <c r="D5" s="7">
        <v>33064.050000000003</v>
      </c>
      <c r="E5" s="7">
        <v>14695.13</v>
      </c>
      <c r="F5" s="7">
        <v>68988.039999999994</v>
      </c>
      <c r="G5" s="14">
        <f t="shared" si="0"/>
        <v>153485.15000000002</v>
      </c>
    </row>
    <row r="6" spans="1:7" ht="12" customHeight="1" x14ac:dyDescent="0.25">
      <c r="A6" s="6" t="s">
        <v>5</v>
      </c>
      <c r="B6" s="7">
        <v>3910.18</v>
      </c>
      <c r="C6" s="7">
        <v>5865.26</v>
      </c>
      <c r="D6" s="7">
        <v>8691.86</v>
      </c>
      <c r="E6" s="7">
        <v>3910.18</v>
      </c>
      <c r="F6" s="7">
        <v>20528.45</v>
      </c>
      <c r="G6" s="16">
        <f t="shared" si="0"/>
        <v>42905.930000000008</v>
      </c>
    </row>
    <row r="7" spans="1:7" ht="12" customHeight="1" x14ac:dyDescent="0.25">
      <c r="A7" s="4" t="s">
        <v>6</v>
      </c>
      <c r="B7" s="5">
        <f>SUM(B4:B6)</f>
        <v>58285.42</v>
      </c>
      <c r="C7" s="5">
        <f>SUM(C4:C6)</f>
        <v>87428.689999999988</v>
      </c>
      <c r="D7" s="5">
        <f>SUM(D4:D6)</f>
        <v>130946.66</v>
      </c>
      <c r="E7" s="5">
        <f>SUM(E4:E6)</f>
        <v>58285.42</v>
      </c>
      <c r="F7" s="5">
        <f>SUM(F4:F6)</f>
        <v>210602.25</v>
      </c>
      <c r="G7" s="14">
        <f t="shared" si="0"/>
        <v>545548.43999999994</v>
      </c>
    </row>
    <row r="8" spans="1:7" ht="12" customHeight="1" x14ac:dyDescent="0.25">
      <c r="A8" s="6" t="s">
        <v>7</v>
      </c>
      <c r="B8" s="7">
        <v>-482.18</v>
      </c>
      <c r="C8" s="7">
        <v>-723.23</v>
      </c>
      <c r="D8" s="7">
        <v>-1084.8800000000001</v>
      </c>
      <c r="E8" s="7">
        <v>-482.18</v>
      </c>
      <c r="F8" s="7">
        <v>-3380.99</v>
      </c>
      <c r="G8" s="14">
        <f t="shared" si="0"/>
        <v>-6153.4599999999991</v>
      </c>
    </row>
    <row r="9" spans="1:7" ht="12" customHeight="1" x14ac:dyDescent="0.25">
      <c r="A9" s="6" t="s">
        <v>8</v>
      </c>
      <c r="B9" s="7">
        <v>899.05</v>
      </c>
      <c r="C9" s="7">
        <v>1348.59</v>
      </c>
      <c r="D9" s="7">
        <v>2022.88</v>
      </c>
      <c r="E9" s="7">
        <v>899.05</v>
      </c>
      <c r="F9" s="7">
        <v>4220.7299999999996</v>
      </c>
      <c r="G9" s="14">
        <f t="shared" si="0"/>
        <v>9390.2999999999993</v>
      </c>
    </row>
    <row r="10" spans="1:7" ht="12" customHeight="1" x14ac:dyDescent="0.25">
      <c r="A10" s="8" t="s">
        <v>9</v>
      </c>
      <c r="B10" s="9">
        <f>SUM(B7:B8) - B9</f>
        <v>56904.189999999995</v>
      </c>
      <c r="C10" s="9">
        <f>SUM(C7:C8) - C9</f>
        <v>85356.87</v>
      </c>
      <c r="D10" s="9">
        <f>SUM(D7:D8) - D9</f>
        <v>127838.9</v>
      </c>
      <c r="E10" s="9">
        <f>SUM(E7:E8) - E9</f>
        <v>56904.189999999995</v>
      </c>
      <c r="F10" s="9">
        <f>SUM(F7:F8) - F9</f>
        <v>203000.53</v>
      </c>
      <c r="G10" s="17">
        <f t="shared" si="0"/>
        <v>530004.67999999993</v>
      </c>
    </row>
    <row r="11" spans="1:7" ht="6" customHeight="1" x14ac:dyDescent="0.25"/>
    <row r="12" spans="1:7" ht="12" customHeight="1" x14ac:dyDescent="0.25">
      <c r="A12" s="10" t="s">
        <v>10</v>
      </c>
    </row>
    <row r="13" spans="1:7" ht="12" customHeight="1" x14ac:dyDescent="0.25">
      <c r="A13" s="4" t="s">
        <v>11</v>
      </c>
      <c r="B13" s="5">
        <v>4490.4799999999996</v>
      </c>
      <c r="C13" s="5">
        <v>6735.71</v>
      </c>
      <c r="D13" s="5">
        <v>10094.23</v>
      </c>
      <c r="E13" s="5">
        <v>4490.4799999999996</v>
      </c>
      <c r="F13" s="5">
        <v>13701.84</v>
      </c>
      <c r="G13" s="15">
        <f t="shared" ref="G13:G20" si="1">SUM(B13:F13)</f>
        <v>39512.74</v>
      </c>
    </row>
    <row r="14" spans="1:7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14">
        <f t="shared" si="1"/>
        <v>0</v>
      </c>
    </row>
    <row r="15" spans="1:7" ht="12" customHeight="1" x14ac:dyDescent="0.25">
      <c r="A15" s="6" t="s">
        <v>13</v>
      </c>
      <c r="B15" s="7">
        <v>791.66</v>
      </c>
      <c r="C15" s="7">
        <v>1187.21</v>
      </c>
      <c r="D15" s="7">
        <v>1781.07</v>
      </c>
      <c r="E15" s="7">
        <v>791.66</v>
      </c>
      <c r="F15" s="7">
        <v>2416.27</v>
      </c>
      <c r="G15" s="14">
        <f t="shared" si="1"/>
        <v>6967.869999999999</v>
      </c>
    </row>
    <row r="16" spans="1:7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14">
        <f t="shared" si="1"/>
        <v>0</v>
      </c>
    </row>
    <row r="17" spans="1:7" ht="12" customHeight="1" x14ac:dyDescent="0.25">
      <c r="A17" s="6" t="s">
        <v>15</v>
      </c>
      <c r="B17" s="7">
        <v>991.59</v>
      </c>
      <c r="C17" s="7">
        <v>1482.67</v>
      </c>
      <c r="D17" s="7">
        <v>2228.85</v>
      </c>
      <c r="E17" s="7">
        <v>991.59</v>
      </c>
      <c r="F17" s="7">
        <v>3019.7</v>
      </c>
      <c r="G17" s="14">
        <f t="shared" si="1"/>
        <v>8714.4000000000015</v>
      </c>
    </row>
    <row r="18" spans="1:7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16">
        <f t="shared" si="1"/>
        <v>0</v>
      </c>
    </row>
    <row r="19" spans="1:7" ht="12" customHeight="1" x14ac:dyDescent="0.25">
      <c r="A19" s="4" t="s">
        <v>17</v>
      </c>
      <c r="B19" s="5">
        <f>SUM(B13:B18)</f>
        <v>6273.73</v>
      </c>
      <c r="C19" s="5">
        <f>SUM(C13:C18)</f>
        <v>9405.59</v>
      </c>
      <c r="D19" s="5">
        <f>SUM(D13:D18)</f>
        <v>14104.15</v>
      </c>
      <c r="E19" s="5">
        <f>SUM(E13:E18)</f>
        <v>6273.73</v>
      </c>
      <c r="F19" s="5">
        <f>SUM(F13:F18)</f>
        <v>19137.810000000001</v>
      </c>
      <c r="G19" s="17">
        <f t="shared" si="1"/>
        <v>55195.009999999995</v>
      </c>
    </row>
    <row r="20" spans="1:7" ht="12" customHeight="1" x14ac:dyDescent="0.25">
      <c r="A20" s="1" t="s">
        <v>18</v>
      </c>
      <c r="B20" s="9">
        <f>B10-B19</f>
        <v>50630.459999999992</v>
      </c>
      <c r="C20" s="9">
        <f>C10-C19</f>
        <v>75951.28</v>
      </c>
      <c r="D20" s="9">
        <f>D10-D19</f>
        <v>113734.75</v>
      </c>
      <c r="E20" s="9">
        <f>E10-E19</f>
        <v>50630.459999999992</v>
      </c>
      <c r="F20" s="9">
        <f>F10-F19</f>
        <v>183862.72</v>
      </c>
      <c r="G20" s="17">
        <f t="shared" si="1"/>
        <v>474809.66999999993</v>
      </c>
    </row>
    <row r="21" spans="1:7" ht="6" customHeight="1" x14ac:dyDescent="0.25"/>
    <row r="22" spans="1:7" ht="12" customHeight="1" x14ac:dyDescent="0.25">
      <c r="A22" s="10" t="s">
        <v>19</v>
      </c>
    </row>
    <row r="23" spans="1:7" ht="12" customHeight="1" x14ac:dyDescent="0.25">
      <c r="A23" s="4" t="s">
        <v>20</v>
      </c>
      <c r="B23" s="5">
        <v>994.97</v>
      </c>
      <c r="C23" s="5">
        <v>1492.43</v>
      </c>
      <c r="D23" s="5">
        <v>2235.23</v>
      </c>
      <c r="E23" s="5">
        <v>994.97</v>
      </c>
      <c r="F23" s="5">
        <v>3549.4</v>
      </c>
      <c r="G23" s="15">
        <f t="shared" ref="G23:G28" si="2">SUM(B23:F23)</f>
        <v>9267</v>
      </c>
    </row>
    <row r="24" spans="1:7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14">
        <f t="shared" si="2"/>
        <v>0</v>
      </c>
    </row>
    <row r="25" spans="1:7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14">
        <f t="shared" si="2"/>
        <v>0</v>
      </c>
    </row>
    <row r="26" spans="1:7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  <c r="G26" s="14">
        <f t="shared" si="2"/>
        <v>0</v>
      </c>
    </row>
    <row r="27" spans="1:7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14">
        <f t="shared" si="2"/>
        <v>0</v>
      </c>
    </row>
    <row r="28" spans="1:7" ht="12" customHeight="1" x14ac:dyDescent="0.25">
      <c r="A28" s="8" t="s">
        <v>25</v>
      </c>
      <c r="B28" s="9">
        <f>SUM(B23:B27)</f>
        <v>994.97</v>
      </c>
      <c r="C28" s="9">
        <f>SUM(C23:C27)</f>
        <v>1492.43</v>
      </c>
      <c r="D28" s="9">
        <f>SUM(D23:D27)</f>
        <v>2235.23</v>
      </c>
      <c r="E28" s="9">
        <f>SUM(E23:E27)</f>
        <v>994.97</v>
      </c>
      <c r="F28" s="9">
        <f>SUM(F23:F27)</f>
        <v>3549.4</v>
      </c>
      <c r="G28" s="17">
        <f t="shared" si="2"/>
        <v>9267</v>
      </c>
    </row>
    <row r="29" spans="1:7" ht="6" customHeight="1" x14ac:dyDescent="0.25"/>
    <row r="30" spans="1:7" ht="12" customHeight="1" x14ac:dyDescent="0.25">
      <c r="A30" s="8" t="s">
        <v>26</v>
      </c>
      <c r="B30" s="9">
        <f>B20-B28</f>
        <v>49635.489999999991</v>
      </c>
      <c r="C30" s="9">
        <f>C20-C28</f>
        <v>74458.850000000006</v>
      </c>
      <c r="D30" s="9">
        <f>D20-D28</f>
        <v>111499.52</v>
      </c>
      <c r="E30" s="9">
        <f>E20-E28</f>
        <v>49635.489999999991</v>
      </c>
      <c r="F30" s="9">
        <f>F20-F28</f>
        <v>180313.32</v>
      </c>
      <c r="G30" s="17">
        <f>SUM(B30:F30)</f>
        <v>465542.67</v>
      </c>
    </row>
    <row r="31" spans="1:7" ht="12" customHeight="1" x14ac:dyDescent="0.25">
      <c r="A31" s="6" t="s">
        <v>27</v>
      </c>
      <c r="B31" s="7">
        <v>1.43</v>
      </c>
      <c r="C31" s="7">
        <v>2.14</v>
      </c>
      <c r="D31" s="7">
        <v>3.21</v>
      </c>
      <c r="E31" s="7">
        <v>1.43</v>
      </c>
      <c r="F31" s="7">
        <v>4.3499999999999996</v>
      </c>
      <c r="G31" s="14">
        <f>SUM(B31:F31)</f>
        <v>12.56</v>
      </c>
    </row>
    <row r="32" spans="1:7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14">
        <f>SUM(B32:F32)</f>
        <v>0</v>
      </c>
    </row>
    <row r="33" spans="1:10" ht="12" customHeight="1" x14ac:dyDescent="0.25">
      <c r="A33" s="1" t="s">
        <v>29</v>
      </c>
      <c r="B33" s="9">
        <f>B30-SUM(B31:B32)</f>
        <v>49634.05999999999</v>
      </c>
      <c r="C33" s="9">
        <f>C30-SUM(C31:C32)</f>
        <v>74456.710000000006</v>
      </c>
      <c r="D33" s="9">
        <f>D30-SUM(D31:D32)</f>
        <v>111496.31</v>
      </c>
      <c r="E33" s="9">
        <f>E30-SUM(E31:E32)</f>
        <v>49634.05999999999</v>
      </c>
      <c r="F33" s="9">
        <f>F30-SUM(F31:F32)</f>
        <v>180308.97</v>
      </c>
      <c r="G33" s="17">
        <f>SUM(B33:F33)</f>
        <v>465530.11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1"/>
      <c r="G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15">
        <f>SUM(B36:F36)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19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3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LONDON CITY</oddHeader>
    <evenHeader>&amp;CAUDITOR'S OFFICE, MADISON COUNTY
STATEMENT OF SEMI-ANNUAL APPORTIONMENT OF TAXES
MADE AT THE SECOND HALF REAL ESTATE SETTLEMENT TAX YEAR 2025, WITH THE COUNTY TREASURER FOR LONDON CITY</evenHeader>
    <firstHeader>&amp;CAUDITOR'S OFFICE, MADISON COUNTY
STATEMENT OF SEMI-ANNUAL APPORTIONMENT OF TAXES
MADE AT THE SECOND HALF REAL ESTATE SETTLEMENT TAX YEAR 2025, WITH THE COUNTY TREASURER FOR LONDON CITY</first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4" width="11" style="2" customWidth="1"/>
    <col min="5" max="5" width="11" customWidth="1"/>
  </cols>
  <sheetData>
    <row r="2" spans="1:5" ht="30" customHeight="1" x14ac:dyDescent="0.25">
      <c r="A2" s="1" t="s">
        <v>0</v>
      </c>
      <c r="B2" s="3" t="s">
        <v>110</v>
      </c>
      <c r="C2" s="3" t="s">
        <v>150</v>
      </c>
      <c r="D2" s="3" t="s">
        <v>151</v>
      </c>
      <c r="E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1095.83</v>
      </c>
      <c r="C4" s="5">
        <v>3792.31</v>
      </c>
      <c r="D4" s="5">
        <v>3838.27</v>
      </c>
      <c r="E4" s="15">
        <f t="shared" ref="E4:E10" si="0">SUM(B4:D4)</f>
        <v>8726.41</v>
      </c>
    </row>
    <row r="5" spans="1:5" ht="12" customHeight="1" x14ac:dyDescent="0.25">
      <c r="A5" s="6" t="s">
        <v>4</v>
      </c>
      <c r="B5" s="7">
        <v>73.819999999999993</v>
      </c>
      <c r="C5" s="7">
        <v>370.78</v>
      </c>
      <c r="D5" s="7">
        <v>383.56</v>
      </c>
      <c r="E5" s="14">
        <f t="shared" si="0"/>
        <v>828.16</v>
      </c>
    </row>
    <row r="6" spans="1:5" ht="12" customHeight="1" x14ac:dyDescent="0.25">
      <c r="A6" s="6" t="s">
        <v>5</v>
      </c>
      <c r="B6" s="7">
        <v>27.39</v>
      </c>
      <c r="C6" s="7">
        <v>158.88</v>
      </c>
      <c r="D6" s="7">
        <v>164.36</v>
      </c>
      <c r="E6" s="16">
        <f t="shared" si="0"/>
        <v>350.63</v>
      </c>
    </row>
    <row r="7" spans="1:5" ht="12" customHeight="1" x14ac:dyDescent="0.25">
      <c r="A7" s="4" t="s">
        <v>6</v>
      </c>
      <c r="B7" s="5">
        <f>SUM(B4:B6)</f>
        <v>1197.04</v>
      </c>
      <c r="C7" s="5">
        <f>SUM(C4:C6)</f>
        <v>4321.97</v>
      </c>
      <c r="D7" s="5">
        <f>SUM(D4:D6)</f>
        <v>4386.1899999999996</v>
      </c>
      <c r="E7" s="14">
        <f t="shared" si="0"/>
        <v>9905.2000000000007</v>
      </c>
    </row>
    <row r="8" spans="1:5" ht="12" customHeight="1" x14ac:dyDescent="0.25">
      <c r="A8" s="6" t="s">
        <v>7</v>
      </c>
      <c r="B8" s="7">
        <v>23.65</v>
      </c>
      <c r="C8" s="7">
        <v>81.83</v>
      </c>
      <c r="D8" s="7">
        <v>94.06</v>
      </c>
      <c r="E8" s="14">
        <f t="shared" si="0"/>
        <v>199.54</v>
      </c>
    </row>
    <row r="9" spans="1:5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14">
        <f t="shared" si="0"/>
        <v>0</v>
      </c>
    </row>
    <row r="10" spans="1:5" ht="12" customHeight="1" x14ac:dyDescent="0.25">
      <c r="A10" s="8" t="s">
        <v>9</v>
      </c>
      <c r="B10" s="9">
        <f>SUM(B7:B8) - B9</f>
        <v>1220.69</v>
      </c>
      <c r="C10" s="9">
        <f>SUM(C7:C8) - C9</f>
        <v>4403.8</v>
      </c>
      <c r="D10" s="9">
        <f>SUM(D7:D8) - D9</f>
        <v>4480.25</v>
      </c>
      <c r="E10" s="17">
        <f t="shared" si="0"/>
        <v>10104.74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127.61</v>
      </c>
      <c r="C13" s="5">
        <v>441.59</v>
      </c>
      <c r="D13" s="5">
        <v>0</v>
      </c>
      <c r="E13" s="15">
        <f t="shared" ref="E13:E20" si="1">SUM(B13:D13)</f>
        <v>569.19999999999993</v>
      </c>
    </row>
    <row r="14" spans="1:5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14">
        <f t="shared" si="1"/>
        <v>0</v>
      </c>
    </row>
    <row r="15" spans="1:5" ht="12" customHeight="1" x14ac:dyDescent="0.25">
      <c r="A15" s="6" t="s">
        <v>13</v>
      </c>
      <c r="B15" s="7">
        <v>18.8</v>
      </c>
      <c r="C15" s="7">
        <v>65.319999999999993</v>
      </c>
      <c r="D15" s="7">
        <v>0</v>
      </c>
      <c r="E15" s="14">
        <f t="shared" si="1"/>
        <v>84.11999999999999</v>
      </c>
    </row>
    <row r="16" spans="1:5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14">
        <f t="shared" si="1"/>
        <v>0</v>
      </c>
    </row>
    <row r="17" spans="1:5" ht="12" customHeight="1" x14ac:dyDescent="0.25">
      <c r="A17" s="6" t="s">
        <v>15</v>
      </c>
      <c r="B17" s="7">
        <v>42.54</v>
      </c>
      <c r="C17" s="7">
        <v>147.19</v>
      </c>
      <c r="D17" s="7">
        <v>174.24</v>
      </c>
      <c r="E17" s="14">
        <f t="shared" si="1"/>
        <v>363.97</v>
      </c>
    </row>
    <row r="18" spans="1:5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16">
        <f t="shared" si="1"/>
        <v>0</v>
      </c>
    </row>
    <row r="19" spans="1:5" ht="12" customHeight="1" x14ac:dyDescent="0.25">
      <c r="A19" s="4" t="s">
        <v>17</v>
      </c>
      <c r="B19" s="5">
        <f>SUM(B13:B18)</f>
        <v>188.95</v>
      </c>
      <c r="C19" s="5">
        <f>SUM(C13:C18)</f>
        <v>654.09999999999991</v>
      </c>
      <c r="D19" s="5">
        <f>SUM(D13:D18)</f>
        <v>174.24</v>
      </c>
      <c r="E19" s="17">
        <f t="shared" si="1"/>
        <v>1017.29</v>
      </c>
    </row>
    <row r="20" spans="1:5" ht="12" customHeight="1" x14ac:dyDescent="0.25">
      <c r="A20" s="1" t="s">
        <v>18</v>
      </c>
      <c r="B20" s="9">
        <f>B10-B19</f>
        <v>1031.74</v>
      </c>
      <c r="C20" s="9">
        <f>C10-C19</f>
        <v>3749.7000000000003</v>
      </c>
      <c r="D20" s="9">
        <f>D10-D19</f>
        <v>4306.01</v>
      </c>
      <c r="E20" s="17">
        <f t="shared" si="1"/>
        <v>9087.4500000000007</v>
      </c>
    </row>
    <row r="21" spans="1:5" ht="6" customHeight="1" x14ac:dyDescent="0.25"/>
    <row r="22" spans="1:5" ht="12" customHeight="1" x14ac:dyDescent="0.25">
      <c r="A22" s="10" t="s">
        <v>19</v>
      </c>
    </row>
    <row r="23" spans="1:5" ht="12" customHeight="1" x14ac:dyDescent="0.25">
      <c r="A23" s="4" t="s">
        <v>20</v>
      </c>
      <c r="B23" s="5">
        <v>21.34</v>
      </c>
      <c r="C23" s="5">
        <v>76.989999999999995</v>
      </c>
      <c r="D23" s="5">
        <v>78.34</v>
      </c>
      <c r="E23" s="15">
        <f t="shared" ref="E23:E28" si="2">SUM(B23:D23)</f>
        <v>176.67000000000002</v>
      </c>
    </row>
    <row r="24" spans="1:5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14">
        <f t="shared" si="2"/>
        <v>0</v>
      </c>
    </row>
    <row r="25" spans="1:5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14">
        <f t="shared" si="2"/>
        <v>0</v>
      </c>
    </row>
    <row r="26" spans="1:5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14">
        <f t="shared" si="2"/>
        <v>0</v>
      </c>
    </row>
    <row r="27" spans="1:5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14">
        <f t="shared" si="2"/>
        <v>0</v>
      </c>
    </row>
    <row r="28" spans="1:5" ht="12" customHeight="1" x14ac:dyDescent="0.25">
      <c r="A28" s="8" t="s">
        <v>25</v>
      </c>
      <c r="B28" s="9">
        <f>SUM(B23:B27)</f>
        <v>21.34</v>
      </c>
      <c r="C28" s="9">
        <f>SUM(C23:C27)</f>
        <v>76.989999999999995</v>
      </c>
      <c r="D28" s="9">
        <f>SUM(D23:D27)</f>
        <v>78.34</v>
      </c>
      <c r="E28" s="17">
        <f t="shared" si="2"/>
        <v>176.67000000000002</v>
      </c>
    </row>
    <row r="29" spans="1:5" ht="6" customHeight="1" x14ac:dyDescent="0.25"/>
    <row r="30" spans="1:5" ht="12" customHeight="1" x14ac:dyDescent="0.25">
      <c r="A30" s="8" t="s">
        <v>26</v>
      </c>
      <c r="B30" s="9">
        <f>B20-B28</f>
        <v>1010.4</v>
      </c>
      <c r="C30" s="9">
        <f>C20-C28</f>
        <v>3672.7100000000005</v>
      </c>
      <c r="D30" s="9">
        <f>D20-D28</f>
        <v>4227.67</v>
      </c>
      <c r="E30" s="17">
        <f>SUM(B30:D30)</f>
        <v>8910.7800000000007</v>
      </c>
    </row>
    <row r="31" spans="1:5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14">
        <f>SUM(B31:D31)</f>
        <v>0</v>
      </c>
    </row>
    <row r="32" spans="1:5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14">
        <f>SUM(B32:D32)</f>
        <v>0</v>
      </c>
    </row>
    <row r="33" spans="1:10" ht="12" customHeight="1" x14ac:dyDescent="0.25">
      <c r="A33" s="1" t="s">
        <v>29</v>
      </c>
      <c r="B33" s="9">
        <f>B30-SUM(B31:B32)</f>
        <v>1010.4</v>
      </c>
      <c r="C33" s="9">
        <f>C30-SUM(C31:C32)</f>
        <v>3672.7100000000005</v>
      </c>
      <c r="D33" s="9">
        <f>D30-SUM(D31:D32)</f>
        <v>4227.67</v>
      </c>
      <c r="E33" s="17">
        <f>SUM(B33:D33)</f>
        <v>8910.7800000000007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15">
        <f>SUM(B36:D36)</f>
        <v>0</v>
      </c>
    </row>
    <row r="37" spans="1:10" ht="12" customHeight="1" x14ac:dyDescent="0.25">
      <c r="B37" s="22" t="s">
        <v>33</v>
      </c>
      <c r="C37" s="23"/>
      <c r="D37" s="23"/>
      <c r="E37" s="21"/>
    </row>
    <row r="38" spans="1:10" ht="12" customHeight="1" x14ac:dyDescent="0.25">
      <c r="B38" s="22" t="s">
        <v>34</v>
      </c>
      <c r="C38" s="23"/>
      <c r="D38" s="23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1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MIDWAY CORP</oddHeader>
    <evenHeader>&amp;CAUDITOR'S OFFICE, MADISON COUNTY
STATEMENT OF SEMI-ANNUAL APPORTIONMENT OF TAXES
MADE AT THE SECOND HALF REAL ESTATE SETTLEMENT TAX YEAR 2025, WITH THE COUNTY TREASURER FOR MIDWAY CORP</evenHeader>
    <firstHeader>&amp;CAUDITOR'S OFFICE, MADISON COUNTY
STATEMENT OF SEMI-ANNUAL APPORTIONMENT OF TAXES
MADE AT THE SECOND HALF REAL ESTATE SETTLEMENT TAX YEAR 2025, WITH THE COUNTY TREASURER FOR MIDWAY CORP</first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140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17289.580000000002</v>
      </c>
      <c r="C4" s="15">
        <f t="shared" ref="C4:C10" si="0">SUM(B4)</f>
        <v>17289.580000000002</v>
      </c>
    </row>
    <row r="5" spans="1:3" ht="12" customHeight="1" x14ac:dyDescent="0.25">
      <c r="A5" s="6" t="s">
        <v>4</v>
      </c>
      <c r="B5" s="7">
        <v>4003.36</v>
      </c>
      <c r="C5" s="14">
        <f t="shared" si="0"/>
        <v>4003.36</v>
      </c>
    </row>
    <row r="6" spans="1:3" ht="12" customHeight="1" x14ac:dyDescent="0.25">
      <c r="A6" s="6" t="s">
        <v>5</v>
      </c>
      <c r="B6" s="7">
        <v>1128.47</v>
      </c>
      <c r="C6" s="16">
        <f t="shared" si="0"/>
        <v>1128.47</v>
      </c>
    </row>
    <row r="7" spans="1:3" ht="12" customHeight="1" x14ac:dyDescent="0.25">
      <c r="A7" s="4" t="s">
        <v>6</v>
      </c>
      <c r="B7" s="5">
        <f>SUM(B4:B6)</f>
        <v>22421.410000000003</v>
      </c>
      <c r="C7" s="14">
        <f t="shared" si="0"/>
        <v>22421.410000000003</v>
      </c>
    </row>
    <row r="8" spans="1:3" ht="12" customHeight="1" x14ac:dyDescent="0.25">
      <c r="A8" s="6" t="s">
        <v>7</v>
      </c>
      <c r="B8" s="7">
        <v>-105.6</v>
      </c>
      <c r="C8" s="14">
        <f t="shared" si="0"/>
        <v>-105.6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22315.810000000005</v>
      </c>
      <c r="C10" s="17">
        <f t="shared" si="0"/>
        <v>22315.810000000005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1953.25</v>
      </c>
      <c r="C13" s="15">
        <f t="shared" ref="C13:C20" si="1">SUM(B13)</f>
        <v>1953.25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322.13</v>
      </c>
      <c r="C15" s="14">
        <f t="shared" si="1"/>
        <v>322.13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379.54</v>
      </c>
      <c r="C17" s="14">
        <f t="shared" si="1"/>
        <v>379.54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2654.92</v>
      </c>
      <c r="C19" s="17">
        <f t="shared" si="1"/>
        <v>2654.92</v>
      </c>
    </row>
    <row r="20" spans="1:3" ht="12" customHeight="1" x14ac:dyDescent="0.25">
      <c r="A20" s="1" t="s">
        <v>18</v>
      </c>
      <c r="B20" s="9">
        <f>B10-B19</f>
        <v>19660.890000000007</v>
      </c>
      <c r="C20" s="17">
        <f t="shared" si="1"/>
        <v>19660.890000000007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390.21</v>
      </c>
      <c r="C23" s="15">
        <f t="shared" ref="C23:C28" si="2">SUM(B23)</f>
        <v>390.21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390.21</v>
      </c>
      <c r="C28" s="17">
        <f t="shared" si="2"/>
        <v>390.21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19270.680000000008</v>
      </c>
      <c r="C30" s="17">
        <f>SUM(B30)</f>
        <v>19270.680000000008</v>
      </c>
    </row>
    <row r="31" spans="1:3" ht="12" customHeight="1" x14ac:dyDescent="0.25">
      <c r="A31" s="6" t="s">
        <v>27</v>
      </c>
      <c r="B31" s="7">
        <v>8.8800000000000008</v>
      </c>
      <c r="C31" s="14">
        <f>SUM(B31)</f>
        <v>8.8800000000000008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19261.800000000007</v>
      </c>
      <c r="C33" s="17">
        <f>SUM(B33)</f>
        <v>19261.800000000007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MT. STERLING CORP</oddHeader>
    <evenHeader>&amp;CAUDITOR'S OFFICE, MADISON COUNTY
STATEMENT OF SEMI-ANNUAL APPORTIONMENT OF TAXES
MADE AT THE SECOND HALF REAL ESTATE SETTLEMENT TAX YEAR 2025, WITH THE COUNTY TREASURER FOR MT. STERLING CORP</evenHeader>
    <firstHeader>&amp;CAUDITOR'S OFFICE, MADISON COUNTY
STATEMENT OF SEMI-ANNUAL APPORTIONMENT OF TAXES
MADE AT THE SECOND HALF REAL ESTATE SETTLEMENT TAX YEAR 2025, WITH THE COUNTY TREASURER FOR MT. STERLING CORP</firstHead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4" width="11" style="2" customWidth="1"/>
    <col min="5" max="5" width="11" customWidth="1"/>
  </cols>
  <sheetData>
    <row r="2" spans="1:5" ht="30" customHeight="1" x14ac:dyDescent="0.25">
      <c r="A2" s="1" t="s">
        <v>0</v>
      </c>
      <c r="B2" s="3" t="s">
        <v>140</v>
      </c>
      <c r="C2" s="3" t="s">
        <v>152</v>
      </c>
      <c r="D2" s="3" t="s">
        <v>153</v>
      </c>
      <c r="E2" s="1" t="s">
        <v>1</v>
      </c>
    </row>
    <row r="3" spans="1:5" ht="12" customHeight="1" x14ac:dyDescent="0.25">
      <c r="A3" s="1" t="s">
        <v>2</v>
      </c>
    </row>
    <row r="4" spans="1:5" ht="12" customHeight="1" x14ac:dyDescent="0.25">
      <c r="A4" s="4" t="s">
        <v>3</v>
      </c>
      <c r="B4" s="5">
        <v>80236.41</v>
      </c>
      <c r="C4" s="5">
        <v>80236.41</v>
      </c>
      <c r="D4" s="5">
        <v>355311.13</v>
      </c>
      <c r="E4" s="15">
        <f t="shared" ref="E4:E10" si="0">SUM(B4:D4)</f>
        <v>515783.95</v>
      </c>
    </row>
    <row r="5" spans="1:5" ht="12" customHeight="1" x14ac:dyDescent="0.25">
      <c r="A5" s="6" t="s">
        <v>4</v>
      </c>
      <c r="B5" s="7">
        <v>7312.34</v>
      </c>
      <c r="C5" s="7">
        <v>7312.34</v>
      </c>
      <c r="D5" s="7">
        <v>32534.98</v>
      </c>
      <c r="E5" s="14">
        <f t="shared" si="0"/>
        <v>47159.66</v>
      </c>
    </row>
    <row r="6" spans="1:5" ht="12" customHeight="1" x14ac:dyDescent="0.25">
      <c r="A6" s="6" t="s">
        <v>5</v>
      </c>
      <c r="B6" s="7">
        <v>1211.48</v>
      </c>
      <c r="C6" s="7">
        <v>1211.48</v>
      </c>
      <c r="D6" s="7">
        <v>6057.4</v>
      </c>
      <c r="E6" s="16">
        <f t="shared" si="0"/>
        <v>8480.36</v>
      </c>
    </row>
    <row r="7" spans="1:5" ht="12" customHeight="1" x14ac:dyDescent="0.25">
      <c r="A7" s="4" t="s">
        <v>6</v>
      </c>
      <c r="B7" s="5">
        <f>SUM(B4:B6)</f>
        <v>88760.23</v>
      </c>
      <c r="C7" s="5">
        <f>SUM(C4:C6)</f>
        <v>88760.23</v>
      </c>
      <c r="D7" s="5">
        <f>SUM(D4:D6)</f>
        <v>393903.51</v>
      </c>
      <c r="E7" s="14">
        <f t="shared" si="0"/>
        <v>571423.97</v>
      </c>
    </row>
    <row r="8" spans="1:5" ht="12" customHeight="1" x14ac:dyDescent="0.25">
      <c r="A8" s="6" t="s">
        <v>7</v>
      </c>
      <c r="B8" s="7">
        <v>-629.22</v>
      </c>
      <c r="C8" s="7">
        <v>-629.22</v>
      </c>
      <c r="D8" s="7">
        <v>-3143.29</v>
      </c>
      <c r="E8" s="14">
        <f t="shared" si="0"/>
        <v>-4401.7299999999996</v>
      </c>
    </row>
    <row r="9" spans="1:5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14">
        <f t="shared" si="0"/>
        <v>0</v>
      </c>
    </row>
    <row r="10" spans="1:5" ht="12" customHeight="1" x14ac:dyDescent="0.25">
      <c r="A10" s="8" t="s">
        <v>9</v>
      </c>
      <c r="B10" s="9">
        <f>SUM(B7:B8) - B9</f>
        <v>88131.01</v>
      </c>
      <c r="C10" s="9">
        <f>SUM(C7:C8) - C9</f>
        <v>88131.01</v>
      </c>
      <c r="D10" s="9">
        <f>SUM(D7:D8) - D9</f>
        <v>390760.22000000003</v>
      </c>
      <c r="E10" s="17">
        <f t="shared" si="0"/>
        <v>567022.24</v>
      </c>
    </row>
    <row r="11" spans="1:5" ht="6" customHeight="1" x14ac:dyDescent="0.25"/>
    <row r="12" spans="1:5" ht="12" customHeight="1" x14ac:dyDescent="0.25">
      <c r="A12" s="10" t="s">
        <v>10</v>
      </c>
    </row>
    <row r="13" spans="1:5" ht="12" customHeight="1" x14ac:dyDescent="0.25">
      <c r="A13" s="4" t="s">
        <v>11</v>
      </c>
      <c r="B13" s="5">
        <v>8457.9699999999993</v>
      </c>
      <c r="C13" s="5">
        <v>8457.9699999999993</v>
      </c>
      <c r="D13" s="5">
        <v>0</v>
      </c>
      <c r="E13" s="15">
        <f t="shared" ref="E13:E20" si="1">SUM(B13:D13)</f>
        <v>16915.939999999999</v>
      </c>
    </row>
    <row r="14" spans="1:5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14">
        <f t="shared" si="1"/>
        <v>0</v>
      </c>
    </row>
    <row r="15" spans="1:5" ht="12" customHeight="1" x14ac:dyDescent="0.25">
      <c r="A15" s="6" t="s">
        <v>13</v>
      </c>
      <c r="B15" s="7">
        <v>1656.74</v>
      </c>
      <c r="C15" s="7">
        <v>1656.74</v>
      </c>
      <c r="D15" s="7">
        <v>0</v>
      </c>
      <c r="E15" s="14">
        <f t="shared" si="1"/>
        <v>3313.48</v>
      </c>
    </row>
    <row r="16" spans="1:5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14">
        <f t="shared" si="1"/>
        <v>0</v>
      </c>
    </row>
    <row r="17" spans="1:5" ht="12" customHeight="1" x14ac:dyDescent="0.25">
      <c r="A17" s="6" t="s">
        <v>15</v>
      </c>
      <c r="B17" s="7">
        <v>723.72</v>
      </c>
      <c r="C17" s="7">
        <v>723.72</v>
      </c>
      <c r="D17" s="7">
        <v>3691.95</v>
      </c>
      <c r="E17" s="14">
        <f t="shared" si="1"/>
        <v>5139.3899999999994</v>
      </c>
    </row>
    <row r="18" spans="1:5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16">
        <f t="shared" si="1"/>
        <v>0</v>
      </c>
    </row>
    <row r="19" spans="1:5" ht="12" customHeight="1" x14ac:dyDescent="0.25">
      <c r="A19" s="4" t="s">
        <v>17</v>
      </c>
      <c r="B19" s="5">
        <f>SUM(B13:B18)</f>
        <v>10838.429999999998</v>
      </c>
      <c r="C19" s="5">
        <f>SUM(C13:C18)</f>
        <v>10838.429999999998</v>
      </c>
      <c r="D19" s="5">
        <f>SUM(D13:D18)</f>
        <v>3691.95</v>
      </c>
      <c r="E19" s="17">
        <f t="shared" si="1"/>
        <v>25368.809999999998</v>
      </c>
    </row>
    <row r="20" spans="1:5" ht="12" customHeight="1" x14ac:dyDescent="0.25">
      <c r="A20" s="1" t="s">
        <v>18</v>
      </c>
      <c r="B20" s="9">
        <f>B10-B19</f>
        <v>77292.58</v>
      </c>
      <c r="C20" s="9">
        <f>C10-C19</f>
        <v>77292.58</v>
      </c>
      <c r="D20" s="9">
        <f>D10-D19</f>
        <v>387068.27</v>
      </c>
      <c r="E20" s="17">
        <f t="shared" si="1"/>
        <v>541653.43000000005</v>
      </c>
    </row>
    <row r="21" spans="1:5" ht="6" customHeight="1" x14ac:dyDescent="0.25"/>
    <row r="22" spans="1:5" ht="12" customHeight="1" x14ac:dyDescent="0.25">
      <c r="A22" s="10" t="s">
        <v>19</v>
      </c>
    </row>
    <row r="23" spans="1:5" ht="12" customHeight="1" x14ac:dyDescent="0.25">
      <c r="A23" s="4" t="s">
        <v>20</v>
      </c>
      <c r="B23" s="5">
        <v>1540.93</v>
      </c>
      <c r="C23" s="5">
        <v>1540.93</v>
      </c>
      <c r="D23" s="5">
        <v>6832.29</v>
      </c>
      <c r="E23" s="15">
        <f t="shared" ref="E23:E28" si="2">SUM(B23:D23)</f>
        <v>9914.15</v>
      </c>
    </row>
    <row r="24" spans="1:5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14">
        <f t="shared" si="2"/>
        <v>0</v>
      </c>
    </row>
    <row r="25" spans="1:5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14">
        <f t="shared" si="2"/>
        <v>0</v>
      </c>
    </row>
    <row r="26" spans="1:5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14">
        <f t="shared" si="2"/>
        <v>0</v>
      </c>
    </row>
    <row r="27" spans="1:5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14">
        <f t="shared" si="2"/>
        <v>0</v>
      </c>
    </row>
    <row r="28" spans="1:5" ht="12" customHeight="1" x14ac:dyDescent="0.25">
      <c r="A28" s="8" t="s">
        <v>25</v>
      </c>
      <c r="B28" s="9">
        <f>SUM(B23:B27)</f>
        <v>1540.93</v>
      </c>
      <c r="C28" s="9">
        <f>SUM(C23:C27)</f>
        <v>1540.93</v>
      </c>
      <c r="D28" s="9">
        <f>SUM(D23:D27)</f>
        <v>6832.29</v>
      </c>
      <c r="E28" s="17">
        <f t="shared" si="2"/>
        <v>9914.15</v>
      </c>
    </row>
    <row r="29" spans="1:5" ht="6" customHeight="1" x14ac:dyDescent="0.25"/>
    <row r="30" spans="1:5" ht="12" customHeight="1" x14ac:dyDescent="0.25">
      <c r="A30" s="8" t="s">
        <v>26</v>
      </c>
      <c r="B30" s="9">
        <f>B20-B28</f>
        <v>75751.650000000009</v>
      </c>
      <c r="C30" s="9">
        <f>C20-C28</f>
        <v>75751.650000000009</v>
      </c>
      <c r="D30" s="9">
        <f>D20-D28</f>
        <v>380235.98000000004</v>
      </c>
      <c r="E30" s="17">
        <f>SUM(B30:D30)</f>
        <v>531739.28</v>
      </c>
    </row>
    <row r="31" spans="1:5" ht="12" customHeight="1" x14ac:dyDescent="0.25">
      <c r="A31" s="6" t="s">
        <v>27</v>
      </c>
      <c r="B31" s="7">
        <v>0</v>
      </c>
      <c r="C31" s="7">
        <v>0</v>
      </c>
      <c r="D31" s="7">
        <v>0</v>
      </c>
      <c r="E31" s="14">
        <f>SUM(B31:D31)</f>
        <v>0</v>
      </c>
    </row>
    <row r="32" spans="1:5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14">
        <f>SUM(B32:D32)</f>
        <v>0</v>
      </c>
    </row>
    <row r="33" spans="1:10" ht="12" customHeight="1" x14ac:dyDescent="0.25">
      <c r="A33" s="1" t="s">
        <v>29</v>
      </c>
      <c r="B33" s="9">
        <f>B30-SUM(B31:B32)</f>
        <v>75751.650000000009</v>
      </c>
      <c r="C33" s="9">
        <f>C30-SUM(C31:C32)</f>
        <v>75751.650000000009</v>
      </c>
      <c r="D33" s="9">
        <f>D30-SUM(D31:D32)</f>
        <v>380235.98000000004</v>
      </c>
      <c r="E33" s="17">
        <f>SUM(B33:D33)</f>
        <v>531739.28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15">
        <f>SUM(B36:D36)</f>
        <v>0</v>
      </c>
    </row>
    <row r="37" spans="1:10" ht="12" customHeight="1" x14ac:dyDescent="0.25">
      <c r="B37" s="22" t="s">
        <v>33</v>
      </c>
      <c r="C37" s="23"/>
      <c r="D37" s="23"/>
      <c r="E37" s="21"/>
    </row>
    <row r="38" spans="1:10" ht="12" customHeight="1" x14ac:dyDescent="0.25">
      <c r="B38" s="22" t="s">
        <v>34</v>
      </c>
      <c r="C38" s="23"/>
      <c r="D38" s="23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1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PLAIN CITY CORP</oddHeader>
    <evenHeader>&amp;CAUDITOR'S OFFICE, MADISON COUNTY
STATEMENT OF SEMI-ANNUAL APPORTIONMENT OF TAXES
MADE AT THE SECOND HALF REAL ESTATE SETTLEMENT TAX YEAR 2025, WITH THE COUNTY TREASURER FOR PLAIN CITY CORP</evenHeader>
    <firstHeader>&amp;CAUDITOR'S OFFICE, MADISON COUNTY
STATEMENT OF SEMI-ANNUAL APPORTIONMENT OF TAXES
MADE AT THE SECOND HALF REAL ESTATE SETTLEMENT TAX YEAR 2025, WITH THE COUNTY TREASURER FOR PLAIN CITY CORP</first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128</v>
      </c>
      <c r="C2" s="3" t="s">
        <v>154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640.6</v>
      </c>
      <c r="C4" s="5">
        <v>1034.8</v>
      </c>
      <c r="D4" s="15">
        <f t="shared" ref="D4:D10" si="0">SUM(B4:C4)</f>
        <v>1675.4</v>
      </c>
    </row>
    <row r="5" spans="1:4" ht="12" customHeight="1" x14ac:dyDescent="0.25">
      <c r="A5" s="6" t="s">
        <v>4</v>
      </c>
      <c r="B5" s="7">
        <v>17.95</v>
      </c>
      <c r="C5" s="7">
        <v>46.69</v>
      </c>
      <c r="D5" s="14">
        <f t="shared" si="0"/>
        <v>64.64</v>
      </c>
    </row>
    <row r="6" spans="1:4" ht="12" customHeight="1" x14ac:dyDescent="0.25">
      <c r="A6" s="6" t="s">
        <v>5</v>
      </c>
      <c r="B6" s="7">
        <v>34.82</v>
      </c>
      <c r="C6" s="7">
        <v>174.12</v>
      </c>
      <c r="D6" s="16">
        <f t="shared" si="0"/>
        <v>208.94</v>
      </c>
    </row>
    <row r="7" spans="1:4" ht="12" customHeight="1" x14ac:dyDescent="0.25">
      <c r="A7" s="4" t="s">
        <v>6</v>
      </c>
      <c r="B7" s="5">
        <f>SUM(B4:B6)</f>
        <v>693.37000000000012</v>
      </c>
      <c r="C7" s="5">
        <f>SUM(C4:C6)</f>
        <v>1255.6100000000001</v>
      </c>
      <c r="D7" s="14">
        <f t="shared" si="0"/>
        <v>1948.9800000000002</v>
      </c>
    </row>
    <row r="8" spans="1:4" ht="12" customHeight="1" x14ac:dyDescent="0.25">
      <c r="A8" s="6" t="s">
        <v>7</v>
      </c>
      <c r="B8" s="7">
        <v>33.01</v>
      </c>
      <c r="C8" s="7">
        <v>53.39</v>
      </c>
      <c r="D8" s="14">
        <f t="shared" si="0"/>
        <v>86.4</v>
      </c>
    </row>
    <row r="9" spans="1:4" ht="12" customHeight="1" x14ac:dyDescent="0.25">
      <c r="A9" s="6" t="s">
        <v>8</v>
      </c>
      <c r="B9" s="7">
        <v>0</v>
      </c>
      <c r="C9" s="7">
        <v>0</v>
      </c>
      <c r="D9" s="14">
        <f t="shared" si="0"/>
        <v>0</v>
      </c>
    </row>
    <row r="10" spans="1:4" ht="12" customHeight="1" x14ac:dyDescent="0.25">
      <c r="A10" s="8" t="s">
        <v>9</v>
      </c>
      <c r="B10" s="9">
        <f>SUM(B7:B8) - B9</f>
        <v>726.38000000000011</v>
      </c>
      <c r="C10" s="9">
        <f>SUM(C7:C8) - C9</f>
        <v>1309.0000000000002</v>
      </c>
      <c r="D10" s="17">
        <f t="shared" si="0"/>
        <v>2035.3800000000003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89.43</v>
      </c>
      <c r="C13" s="5">
        <v>144.58000000000001</v>
      </c>
      <c r="D13" s="15">
        <f t="shared" ref="D13:D20" si="1">SUM(B13:C13)</f>
        <v>234.01000000000002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12.31</v>
      </c>
      <c r="C15" s="7">
        <v>19.97</v>
      </c>
      <c r="D15" s="14">
        <f t="shared" si="1"/>
        <v>32.28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35.590000000000003</v>
      </c>
      <c r="C17" s="7">
        <v>57.4</v>
      </c>
      <c r="D17" s="14">
        <f t="shared" si="1"/>
        <v>92.990000000000009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137.33000000000001</v>
      </c>
      <c r="C19" s="5">
        <f>SUM(C13:C18)</f>
        <v>221.95000000000002</v>
      </c>
      <c r="D19" s="17">
        <f t="shared" si="1"/>
        <v>359.28000000000003</v>
      </c>
    </row>
    <row r="20" spans="1:4" ht="12" customHeight="1" x14ac:dyDescent="0.25">
      <c r="A20" s="1" t="s">
        <v>18</v>
      </c>
      <c r="B20" s="9">
        <f>B10-B19</f>
        <v>589.05000000000007</v>
      </c>
      <c r="C20" s="9">
        <f>C10-C19</f>
        <v>1087.0500000000002</v>
      </c>
      <c r="D20" s="17">
        <f t="shared" si="1"/>
        <v>1676.1000000000004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12.69</v>
      </c>
      <c r="C23" s="5">
        <v>22.88</v>
      </c>
      <c r="D23" s="15">
        <f t="shared" ref="D23:D28" si="2">SUM(B23:C23)</f>
        <v>35.57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12.69</v>
      </c>
      <c r="C28" s="9">
        <f>SUM(C23:C27)</f>
        <v>22.88</v>
      </c>
      <c r="D28" s="17">
        <f t="shared" si="2"/>
        <v>35.57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576.36</v>
      </c>
      <c r="C30" s="9">
        <f>C20-C28</f>
        <v>1064.17</v>
      </c>
      <c r="D30" s="17">
        <f>SUM(B30:C30)</f>
        <v>1640.5300000000002</v>
      </c>
    </row>
    <row r="31" spans="1:4" ht="12" customHeight="1" x14ac:dyDescent="0.25">
      <c r="A31" s="6" t="s">
        <v>27</v>
      </c>
      <c r="B31" s="7">
        <v>0</v>
      </c>
      <c r="C31" s="7">
        <v>0</v>
      </c>
      <c r="D31" s="14">
        <f>SUM(B31:C31)</f>
        <v>0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576.36</v>
      </c>
      <c r="C33" s="9">
        <f>C30-SUM(C31:C32)</f>
        <v>1064.17</v>
      </c>
      <c r="D33" s="17">
        <f>SUM(B33:C33)</f>
        <v>1640.5300000000002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S. SOLON CORP</oddHeader>
    <evenHeader>&amp;CAUDITOR'S OFFICE, MADISON COUNTY
STATEMENT OF SEMI-ANNUAL APPORTIONMENT OF TAXES
MADE AT THE SECOND HALF REAL ESTATE SETTLEMENT TAX YEAR 2025, WITH THE COUNTY TREASURER FOR S. SOLON CORP</evenHeader>
    <firstHeader>&amp;CAUDITOR'S OFFICE, MADISON COUNTY
STATEMENT OF SEMI-ANNUAL APPORTIONMENT OF TAXES
MADE AT THE SECOND HALF REAL ESTATE SETTLEMENT TAX YEAR 2025, WITH THE COUNTY TREASURER FOR S. SOLON CORP</first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2:J99"/>
  <sheetViews>
    <sheetView workbookViewId="0">
      <selection activeCell="D6" sqref="D6"/>
    </sheetView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  <col min="4" max="4" width="10.85546875" bestFit="1" customWidth="1"/>
  </cols>
  <sheetData>
    <row r="2" spans="1:4" ht="30" customHeight="1" x14ac:dyDescent="0.25">
      <c r="A2" s="1" t="s">
        <v>0</v>
      </c>
      <c r="B2" s="3" t="s">
        <v>155</v>
      </c>
      <c r="C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603754.92000000004</v>
      </c>
      <c r="C4" s="15">
        <f t="shared" ref="C4:C10" si="0">SUM(B4)</f>
        <v>603754.92000000004</v>
      </c>
    </row>
    <row r="5" spans="1:4" ht="12" customHeight="1" x14ac:dyDescent="0.25">
      <c r="A5" s="6" t="s">
        <v>4</v>
      </c>
      <c r="B5" s="7">
        <v>25639.11</v>
      </c>
      <c r="C5" s="14">
        <f t="shared" si="0"/>
        <v>25639.11</v>
      </c>
    </row>
    <row r="6" spans="1:4" ht="12" customHeight="1" x14ac:dyDescent="0.25">
      <c r="A6" s="6" t="s">
        <v>5</v>
      </c>
      <c r="B6" s="7">
        <v>150352.75</v>
      </c>
      <c r="C6" s="16">
        <f t="shared" si="0"/>
        <v>150352.75</v>
      </c>
      <c r="D6" s="18"/>
    </row>
    <row r="7" spans="1:4" ht="12" customHeight="1" x14ac:dyDescent="0.25">
      <c r="A7" s="4" t="s">
        <v>6</v>
      </c>
      <c r="B7" s="5">
        <f>SUM(B4:B6)</f>
        <v>779746.78</v>
      </c>
      <c r="C7" s="14">
        <f t="shared" si="0"/>
        <v>779746.78</v>
      </c>
    </row>
    <row r="8" spans="1:4" ht="12" customHeight="1" x14ac:dyDescent="0.25">
      <c r="A8" s="6" t="s">
        <v>7</v>
      </c>
      <c r="B8" s="7">
        <v>13248.01</v>
      </c>
      <c r="C8" s="14">
        <f t="shared" si="0"/>
        <v>13248.01</v>
      </c>
    </row>
    <row r="9" spans="1:4" ht="12" customHeight="1" x14ac:dyDescent="0.25">
      <c r="A9" s="6" t="s">
        <v>8</v>
      </c>
      <c r="B9" s="7">
        <v>1110.55</v>
      </c>
      <c r="C9" s="14">
        <f t="shared" si="0"/>
        <v>1110.55</v>
      </c>
    </row>
    <row r="10" spans="1:4" ht="12" customHeight="1" x14ac:dyDescent="0.25">
      <c r="A10" s="8" t="s">
        <v>9</v>
      </c>
      <c r="B10" s="9">
        <f>SUM(B7:B8) - B9</f>
        <v>791884.24</v>
      </c>
      <c r="C10" s="17">
        <f t="shared" si="0"/>
        <v>791884.24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0</v>
      </c>
      <c r="C13" s="15">
        <f t="shared" ref="C13:C20" si="1">SUM(B13)</f>
        <v>0</v>
      </c>
    </row>
    <row r="14" spans="1:4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4" ht="12" customHeight="1" x14ac:dyDescent="0.25">
      <c r="A15" s="6" t="s">
        <v>13</v>
      </c>
      <c r="B15" s="7">
        <v>0</v>
      </c>
      <c r="C15" s="14">
        <f t="shared" si="1"/>
        <v>0</v>
      </c>
    </row>
    <row r="16" spans="1:4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9368.33</v>
      </c>
      <c r="C17" s="14">
        <f t="shared" si="1"/>
        <v>9368.33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9368.33</v>
      </c>
      <c r="C19" s="17">
        <f t="shared" si="1"/>
        <v>9368.33</v>
      </c>
    </row>
    <row r="20" spans="1:3" ht="12" customHeight="1" x14ac:dyDescent="0.25">
      <c r="A20" s="1" t="s">
        <v>18</v>
      </c>
      <c r="B20" s="9">
        <f>B10-B19</f>
        <v>782515.91</v>
      </c>
      <c r="C20" s="17">
        <f t="shared" si="1"/>
        <v>782515.91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12448.57</v>
      </c>
      <c r="C23" s="15">
        <f t="shared" ref="C23:C28" si="2">SUM(B23)</f>
        <v>12448.57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12448.57</v>
      </c>
      <c r="C28" s="17">
        <f t="shared" si="2"/>
        <v>12448.57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770067.34000000008</v>
      </c>
      <c r="C30" s="17">
        <f>SUM(B30)</f>
        <v>770067.34000000008</v>
      </c>
    </row>
    <row r="31" spans="1:3" ht="12" customHeight="1" x14ac:dyDescent="0.25">
      <c r="A31" s="6" t="s">
        <v>27</v>
      </c>
      <c r="B31" s="7">
        <v>361.58</v>
      </c>
      <c r="C31" s="14">
        <f>SUM(B31)</f>
        <v>361.58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769705.76000000013</v>
      </c>
      <c r="C33" s="17">
        <f>SUM(B33)</f>
        <v>769705.76000000013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CENTRAL TWP JNT FIRE DISTRICT</oddHeader>
    <evenHeader>&amp;CAUDITOR'S OFFICE, MADISON COUNTY
STATEMENT OF SEMI-ANNUAL APPORTIONMENT OF TAXES
MADE AT THE SECOND HALF REAL ESTATE SETTLEMENT TAX YEAR 2025, WITH THE COUNTY TREASURER FOR CENTRAL TWP JNT FIRE DISTRICT</evenHeader>
    <firstHeader>&amp;CAUDITOR'S OFFICE, MADISON COUNTY
STATEMENT OF SEMI-ANNUAL APPORTIONMENT OF TAXES
MADE AT THE SECOND HALF REAL ESTATE SETTLEMENT TAX YEAR 2025, WITH THE COUNTY TREASURER FOR CENTRAL TWP JNT FIRE DISTRICT</firstHead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156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87339.63</v>
      </c>
      <c r="C4" s="15">
        <f t="shared" ref="C4:C10" si="0">SUM(B4)</f>
        <v>87339.63</v>
      </c>
    </row>
    <row r="5" spans="1:3" ht="12" customHeight="1" x14ac:dyDescent="0.25">
      <c r="A5" s="6" t="s">
        <v>4</v>
      </c>
      <c r="B5" s="7">
        <v>57911.05</v>
      </c>
      <c r="C5" s="14">
        <f t="shared" si="0"/>
        <v>57911.05</v>
      </c>
    </row>
    <row r="6" spans="1:3" ht="12" customHeight="1" x14ac:dyDescent="0.25">
      <c r="A6" s="6" t="s">
        <v>5</v>
      </c>
      <c r="B6" s="7">
        <v>19245.87</v>
      </c>
      <c r="C6" s="16">
        <f t="shared" si="0"/>
        <v>19245.87</v>
      </c>
    </row>
    <row r="7" spans="1:3" ht="12" customHeight="1" x14ac:dyDescent="0.25">
      <c r="A7" s="4" t="s">
        <v>6</v>
      </c>
      <c r="B7" s="5">
        <f>SUM(B4:B6)</f>
        <v>164496.54999999999</v>
      </c>
      <c r="C7" s="14">
        <f t="shared" si="0"/>
        <v>164496.54999999999</v>
      </c>
    </row>
    <row r="8" spans="1:3" ht="12" customHeight="1" x14ac:dyDescent="0.25">
      <c r="A8" s="6" t="s">
        <v>7</v>
      </c>
      <c r="B8" s="7">
        <v>-2079.58</v>
      </c>
      <c r="C8" s="14">
        <f t="shared" si="0"/>
        <v>-2079.58</v>
      </c>
    </row>
    <row r="9" spans="1:3" ht="12" customHeight="1" x14ac:dyDescent="0.25">
      <c r="A9" s="6" t="s">
        <v>8</v>
      </c>
      <c r="B9" s="7">
        <v>15869.41</v>
      </c>
      <c r="C9" s="14">
        <f t="shared" si="0"/>
        <v>15869.41</v>
      </c>
    </row>
    <row r="10" spans="1:3" ht="12" customHeight="1" x14ac:dyDescent="0.25">
      <c r="A10" s="8" t="s">
        <v>9</v>
      </c>
      <c r="B10" s="9">
        <f>SUM(B7:B8) - B9</f>
        <v>146547.56</v>
      </c>
      <c r="C10" s="17">
        <f t="shared" si="0"/>
        <v>146547.56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10112.65</v>
      </c>
      <c r="C13" s="15">
        <f t="shared" ref="C13:C20" si="1">SUM(B13)</f>
        <v>10112.65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1846.02</v>
      </c>
      <c r="C15" s="14">
        <f t="shared" si="1"/>
        <v>1846.02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1773.2</v>
      </c>
      <c r="C17" s="14">
        <f t="shared" si="1"/>
        <v>1773.2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13731.87</v>
      </c>
      <c r="C19" s="17">
        <f t="shared" si="1"/>
        <v>13731.87</v>
      </c>
    </row>
    <row r="20" spans="1:3" ht="12" customHeight="1" x14ac:dyDescent="0.25">
      <c r="A20" s="1" t="s">
        <v>18</v>
      </c>
      <c r="B20" s="9">
        <f>B10-B19</f>
        <v>132815.69</v>
      </c>
      <c r="C20" s="17">
        <f t="shared" si="1"/>
        <v>132815.69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2562.3200000000002</v>
      </c>
      <c r="C23" s="15">
        <f t="shared" ref="C23:C28" si="2">SUM(B23)</f>
        <v>2562.3200000000002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2562.3200000000002</v>
      </c>
      <c r="C28" s="17">
        <f t="shared" si="2"/>
        <v>2562.3200000000002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130253.37</v>
      </c>
      <c r="C30" s="17">
        <f>SUM(B30)</f>
        <v>130253.37</v>
      </c>
    </row>
    <row r="31" spans="1:3" ht="12" customHeight="1" x14ac:dyDescent="0.25">
      <c r="A31" s="6" t="s">
        <v>27</v>
      </c>
      <c r="B31" s="7">
        <v>7.6</v>
      </c>
      <c r="C31" s="14">
        <f>SUM(B31)</f>
        <v>7.6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130245.76999999999</v>
      </c>
      <c r="C33" s="17">
        <f>SUM(B33)</f>
        <v>130245.76999999999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HURT-BATT MEM LIBRARY OF W JEFF</oddHeader>
    <evenHeader>&amp;CAUDITOR'S OFFICE, MADISON COUNTY
STATEMENT OF SEMI-ANNUAL APPORTIONMENT OF TAXES
MADE AT THE SECOND HALF REAL ESTATE SETTLEMENT TAX YEAR 2025, WITH THE COUNTY TREASURER FOR HURT-BATT MEM LIBRARY OF W JEFF</evenHeader>
    <firstHeader>&amp;CAUDITOR'S OFFICE, MADISON COUNTY
STATEMENT OF SEMI-ANNUAL APPORTIONMENT OF TAXES
MADE AT THE SECOND HALF REAL ESTATE SETTLEMENT TAX YEAR 2025, WITH THE COUNTY TREASURER FOR HURT-BATT MEM LIBRARY OF W JEFF</firstHead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157</v>
      </c>
      <c r="C2" s="3" t="s">
        <v>158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134554.81</v>
      </c>
      <c r="C4" s="5">
        <v>34897.46</v>
      </c>
      <c r="D4" s="15">
        <f t="shared" ref="D4:D10" si="0">SUM(B4:C4)</f>
        <v>169452.27</v>
      </c>
    </row>
    <row r="5" spans="1:4" ht="12" customHeight="1" x14ac:dyDescent="0.25">
      <c r="A5" s="6" t="s">
        <v>4</v>
      </c>
      <c r="B5" s="7">
        <v>45041.36</v>
      </c>
      <c r="C5" s="7">
        <v>11264.93</v>
      </c>
      <c r="D5" s="14">
        <f t="shared" si="0"/>
        <v>56306.29</v>
      </c>
    </row>
    <row r="6" spans="1:4" ht="12" customHeight="1" x14ac:dyDescent="0.25">
      <c r="A6" s="6" t="s">
        <v>5</v>
      </c>
      <c r="B6" s="7">
        <v>18234.509999999998</v>
      </c>
      <c r="C6" s="7">
        <v>4558.63</v>
      </c>
      <c r="D6" s="16">
        <f t="shared" si="0"/>
        <v>22793.14</v>
      </c>
    </row>
    <row r="7" spans="1:4" ht="12" customHeight="1" x14ac:dyDescent="0.25">
      <c r="A7" s="4" t="s">
        <v>6</v>
      </c>
      <c r="B7" s="5">
        <f>SUM(B4:B6)</f>
        <v>197830.68</v>
      </c>
      <c r="C7" s="5">
        <f>SUM(C4:C6)</f>
        <v>50721.02</v>
      </c>
      <c r="D7" s="14">
        <f t="shared" si="0"/>
        <v>248551.69999999998</v>
      </c>
    </row>
    <row r="8" spans="1:4" ht="12" customHeight="1" x14ac:dyDescent="0.25">
      <c r="A8" s="6" t="s">
        <v>7</v>
      </c>
      <c r="B8" s="7">
        <v>-2178.9</v>
      </c>
      <c r="C8" s="7">
        <v>-490.87</v>
      </c>
      <c r="D8" s="14">
        <f t="shared" si="0"/>
        <v>-2669.77</v>
      </c>
    </row>
    <row r="9" spans="1:4" ht="12" customHeight="1" x14ac:dyDescent="0.25">
      <c r="A9" s="6" t="s">
        <v>8</v>
      </c>
      <c r="B9" s="7">
        <v>2690.12</v>
      </c>
      <c r="C9" s="7">
        <v>672.81</v>
      </c>
      <c r="D9" s="14">
        <f t="shared" si="0"/>
        <v>3362.93</v>
      </c>
    </row>
    <row r="10" spans="1:4" ht="12" customHeight="1" x14ac:dyDescent="0.25">
      <c r="A10" s="8" t="s">
        <v>9</v>
      </c>
      <c r="B10" s="9">
        <f>SUM(B7:B8) - B9</f>
        <v>192961.66</v>
      </c>
      <c r="C10" s="9">
        <f>SUM(C7:C8) - C9</f>
        <v>49557.34</v>
      </c>
      <c r="D10" s="17">
        <f t="shared" si="0"/>
        <v>242519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15303</v>
      </c>
      <c r="C13" s="5">
        <v>0</v>
      </c>
      <c r="D13" s="15">
        <f t="shared" ref="D13:D20" si="1">SUM(B13:C13)</f>
        <v>15303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2665.6</v>
      </c>
      <c r="C15" s="7">
        <v>0</v>
      </c>
      <c r="D15" s="14">
        <f t="shared" si="1"/>
        <v>2665.6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2646.02</v>
      </c>
      <c r="C17" s="7">
        <v>800.55</v>
      </c>
      <c r="D17" s="14">
        <f t="shared" si="1"/>
        <v>3446.5699999999997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20614.62</v>
      </c>
      <c r="C19" s="5">
        <f>SUM(C13:C18)</f>
        <v>800.55</v>
      </c>
      <c r="D19" s="17">
        <f t="shared" si="1"/>
        <v>21415.17</v>
      </c>
    </row>
    <row r="20" spans="1:4" ht="12" customHeight="1" x14ac:dyDescent="0.25">
      <c r="A20" s="1" t="s">
        <v>18</v>
      </c>
      <c r="B20" s="9">
        <f>B10-B19</f>
        <v>172347.04</v>
      </c>
      <c r="C20" s="9">
        <f>C10-C19</f>
        <v>48756.789999999994</v>
      </c>
      <c r="D20" s="17">
        <f t="shared" si="1"/>
        <v>221103.83000000002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3373.86</v>
      </c>
      <c r="C23" s="5">
        <v>866.48</v>
      </c>
      <c r="D23" s="15">
        <f t="shared" ref="D23:D28" si="2">SUM(B23:C23)</f>
        <v>4240.34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3373.86</v>
      </c>
      <c r="C28" s="9">
        <f>SUM(C23:C27)</f>
        <v>866.48</v>
      </c>
      <c r="D28" s="17">
        <f t="shared" si="2"/>
        <v>4240.34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168973.18000000002</v>
      </c>
      <c r="C30" s="9">
        <f>C20-C28</f>
        <v>47890.30999999999</v>
      </c>
      <c r="D30" s="17">
        <f>SUM(B30:C30)</f>
        <v>216863.49000000002</v>
      </c>
    </row>
    <row r="31" spans="1:4" ht="12" customHeight="1" x14ac:dyDescent="0.25">
      <c r="A31" s="6" t="s">
        <v>27</v>
      </c>
      <c r="B31" s="7">
        <v>19.079999999999998</v>
      </c>
      <c r="C31" s="7">
        <v>5.68</v>
      </c>
      <c r="D31" s="14">
        <f>SUM(B31:C31)</f>
        <v>24.759999999999998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168954.10000000003</v>
      </c>
      <c r="C33" s="9">
        <f>C30-SUM(C31:C32)</f>
        <v>47884.62999999999</v>
      </c>
      <c r="D33" s="17">
        <f>SUM(B33:C33)</f>
        <v>216838.73000000004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LONDON PUBLIC LIBRARY</oddHeader>
    <evenHeader>&amp;CAUDITOR'S OFFICE, MADISON COUNTY
STATEMENT OF SEMI-ANNUAL APPORTIONMENT OF TAXES
MADE AT THE SECOND HALF REAL ESTATE SETTLEMENT TAX YEAR 2025, WITH THE COUNTY TREASURER FOR LONDON PUBLIC LIBRARY</evenHeader>
    <firstHeader>&amp;CAUDITOR'S OFFICE, MADISON COUNTY
STATEMENT OF SEMI-ANNUAL APPORTIONMENT OF TAXES
MADE AT THE SECOND HALF REAL ESTATE SETTLEMENT TAX YEAR 2025, WITH THE COUNTY TREASURER FOR LONDON PUBLIC LIBRARY</firstHead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2:J99"/>
  <sheetViews>
    <sheetView workbookViewId="0">
      <selection activeCell="F6" sqref="F6"/>
    </sheetView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  <col min="6" max="6" width="9.85546875" bestFit="1" customWidth="1"/>
  </cols>
  <sheetData>
    <row r="2" spans="1:6" ht="30" customHeight="1" x14ac:dyDescent="0.25">
      <c r="A2" s="1" t="s">
        <v>0</v>
      </c>
      <c r="B2" s="3" t="s">
        <v>159</v>
      </c>
      <c r="C2" s="3" t="s">
        <v>160</v>
      </c>
      <c r="D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369869.24</v>
      </c>
      <c r="C4" s="5">
        <v>222494.96</v>
      </c>
      <c r="D4" s="15">
        <f t="shared" ref="D4:D10" si="0">SUM(B4:C4)</f>
        <v>592364.19999999995</v>
      </c>
    </row>
    <row r="5" spans="1:6" ht="12" customHeight="1" x14ac:dyDescent="0.25">
      <c r="A5" s="6" t="s">
        <v>4</v>
      </c>
      <c r="B5" s="7">
        <v>16193.41</v>
      </c>
      <c r="C5" s="7">
        <v>9889.68</v>
      </c>
      <c r="D5" s="14">
        <f t="shared" si="0"/>
        <v>26083.09</v>
      </c>
    </row>
    <row r="6" spans="1:6" ht="12" customHeight="1" x14ac:dyDescent="0.25">
      <c r="A6" s="6" t="s">
        <v>5</v>
      </c>
      <c r="B6" s="7">
        <v>94959.62</v>
      </c>
      <c r="C6" s="7">
        <v>55393.11</v>
      </c>
      <c r="D6" s="16">
        <f t="shared" si="0"/>
        <v>150352.72999999998</v>
      </c>
      <c r="F6" s="18"/>
    </row>
    <row r="7" spans="1:6" ht="12" customHeight="1" x14ac:dyDescent="0.25">
      <c r="A7" s="4" t="s">
        <v>6</v>
      </c>
      <c r="B7" s="5">
        <f>SUM(B4:B6)</f>
        <v>481022.26999999996</v>
      </c>
      <c r="C7" s="5">
        <f>SUM(C4:C6)</f>
        <v>287777.75</v>
      </c>
      <c r="D7" s="14">
        <f t="shared" si="0"/>
        <v>768800.02</v>
      </c>
    </row>
    <row r="8" spans="1:6" ht="12" customHeight="1" x14ac:dyDescent="0.25">
      <c r="A8" s="6" t="s">
        <v>7</v>
      </c>
      <c r="B8" s="7">
        <v>8027.68</v>
      </c>
      <c r="C8" s="7">
        <v>4882.51</v>
      </c>
      <c r="D8" s="14">
        <f t="shared" si="0"/>
        <v>12910.19</v>
      </c>
    </row>
    <row r="9" spans="1:6" ht="12" customHeight="1" x14ac:dyDescent="0.25">
      <c r="A9" s="6" t="s">
        <v>8</v>
      </c>
      <c r="B9" s="7">
        <v>701.4</v>
      </c>
      <c r="C9" s="7">
        <v>428.37</v>
      </c>
      <c r="D9" s="14">
        <f t="shared" si="0"/>
        <v>1129.77</v>
      </c>
    </row>
    <row r="10" spans="1:6" ht="12" customHeight="1" x14ac:dyDescent="0.25">
      <c r="A10" s="8" t="s">
        <v>9</v>
      </c>
      <c r="B10" s="9">
        <f>SUM(B7:B8) - B9</f>
        <v>488348.54999999993</v>
      </c>
      <c r="C10" s="9">
        <f>SUM(C7:C8) - C9</f>
        <v>292231.89</v>
      </c>
      <c r="D10" s="17">
        <f t="shared" si="0"/>
        <v>780580.44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0</v>
      </c>
      <c r="C13" s="5">
        <v>0</v>
      </c>
      <c r="D13" s="15">
        <f t="shared" ref="D13:D20" si="1">SUM(B13:C13)</f>
        <v>0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6" ht="12" customHeight="1" x14ac:dyDescent="0.25">
      <c r="A15" s="6" t="s">
        <v>13</v>
      </c>
      <c r="B15" s="7">
        <v>0</v>
      </c>
      <c r="C15" s="7">
        <v>0</v>
      </c>
      <c r="D15" s="14">
        <f t="shared" si="1"/>
        <v>0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5738.22</v>
      </c>
      <c r="C17" s="7">
        <v>3454.12</v>
      </c>
      <c r="D17" s="14">
        <f t="shared" si="1"/>
        <v>9192.34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5738.22</v>
      </c>
      <c r="C19" s="5">
        <f>SUM(C13:C18)</f>
        <v>3454.12</v>
      </c>
      <c r="D19" s="17">
        <f t="shared" si="1"/>
        <v>9192.34</v>
      </c>
    </row>
    <row r="20" spans="1:4" ht="12" customHeight="1" x14ac:dyDescent="0.25">
      <c r="A20" s="1" t="s">
        <v>18</v>
      </c>
      <c r="B20" s="9">
        <f>B10-B19</f>
        <v>482610.32999999996</v>
      </c>
      <c r="C20" s="9">
        <f>C10-C19</f>
        <v>288777.77</v>
      </c>
      <c r="D20" s="17">
        <f t="shared" si="1"/>
        <v>771388.1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7656.16</v>
      </c>
      <c r="C23" s="5">
        <v>4594.8</v>
      </c>
      <c r="D23" s="15">
        <f t="shared" ref="D23:D28" si="2">SUM(B23:C23)</f>
        <v>12250.96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7656.16</v>
      </c>
      <c r="C28" s="9">
        <f>SUM(C23:C27)</f>
        <v>4594.8</v>
      </c>
      <c r="D28" s="17">
        <f t="shared" si="2"/>
        <v>12250.96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474954.17</v>
      </c>
      <c r="C30" s="9">
        <f>C20-C28</f>
        <v>284182.97000000003</v>
      </c>
      <c r="D30" s="17">
        <f>SUM(B30:C30)</f>
        <v>759137.14</v>
      </c>
    </row>
    <row r="31" spans="1:4" ht="12" customHeight="1" x14ac:dyDescent="0.25">
      <c r="A31" s="6" t="s">
        <v>27</v>
      </c>
      <c r="B31" s="7">
        <v>221.49</v>
      </c>
      <c r="C31" s="7">
        <v>133.27000000000001</v>
      </c>
      <c r="D31" s="14">
        <f>SUM(B31:C31)</f>
        <v>354.76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474732.68</v>
      </c>
      <c r="C33" s="9">
        <f>C30-SUM(C31:C32)</f>
        <v>284049.7</v>
      </c>
      <c r="D33" s="17">
        <f>SUM(B33:C33)</f>
        <v>758782.38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 r:id="rId1"/>
  <headerFooter differentOddEven="1" differentFirst="1">
    <oddHeader>&amp;CAUDITOR'S OFFICE, MADISON COUNTY
STATEMENT OF SEMI-ANNUAL APPORTIONMENT OF TAXES
MADE AT THE SECOND HALF REAL ESTATE SETTLEMENT TAX YEAR 2025, WITH THE COUNTY TREASURER FOR MADISON CO. EMERGENCY MEDICAL DIST.</oddHeader>
    <evenHeader>&amp;CAUDITOR'S OFFICE, MADISON COUNTY
STATEMENT OF SEMI-ANNUAL APPORTIONMENT OF TAXES
MADE AT THE SECOND HALF REAL ESTATE SETTLEMENT TAX YEAR 2025, WITH THE COUNTY TREASURER FOR MADISON CO. EMERGENCY MEDICAL DIST.</evenHeader>
    <firstHeader>&amp;CAUDITOR'S OFFICE, MADISON COUNTY
STATEMENT OF SEMI-ANNUAL APPORTIONMENT OF TAXES
MADE AT THE SECOND HALF REAL ESTATE SETTLEMENT TAX YEAR 2025, WITH THE COUNTY TREASURER FOR MADISON CO. EMERGENCY MEDICAL DIST.</firstHead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161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1224.1400000000001</v>
      </c>
      <c r="C4" s="15">
        <f t="shared" ref="C4:C10" si="0">SUM(B4)</f>
        <v>1224.1400000000001</v>
      </c>
    </row>
    <row r="5" spans="1:3" ht="12" customHeight="1" x14ac:dyDescent="0.25">
      <c r="A5" s="6" t="s">
        <v>4</v>
      </c>
      <c r="B5" s="7">
        <v>0</v>
      </c>
      <c r="C5" s="14">
        <f t="shared" si="0"/>
        <v>0</v>
      </c>
    </row>
    <row r="6" spans="1:3" ht="12" customHeight="1" x14ac:dyDescent="0.25">
      <c r="A6" s="6" t="s">
        <v>5</v>
      </c>
      <c r="B6" s="7">
        <v>88.39</v>
      </c>
      <c r="C6" s="16">
        <f t="shared" si="0"/>
        <v>88.39</v>
      </c>
    </row>
    <row r="7" spans="1:3" ht="12" customHeight="1" x14ac:dyDescent="0.25">
      <c r="A7" s="4" t="s">
        <v>6</v>
      </c>
      <c r="B7" s="5">
        <f>SUM(B4:B6)</f>
        <v>1312.5300000000002</v>
      </c>
      <c r="C7" s="14">
        <f t="shared" si="0"/>
        <v>1312.5300000000002</v>
      </c>
    </row>
    <row r="8" spans="1:3" ht="12" customHeight="1" x14ac:dyDescent="0.25">
      <c r="A8" s="6" t="s">
        <v>7</v>
      </c>
      <c r="B8" s="7">
        <v>13.04</v>
      </c>
      <c r="C8" s="14">
        <f t="shared" si="0"/>
        <v>13.04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1325.5700000000002</v>
      </c>
      <c r="C10" s="17">
        <f t="shared" si="0"/>
        <v>1325.5700000000002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143.82</v>
      </c>
      <c r="C13" s="15">
        <f t="shared" ref="C13:C20" si="1">SUM(B13)</f>
        <v>143.82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8.56</v>
      </c>
      <c r="C15" s="14">
        <f t="shared" si="1"/>
        <v>8.56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14.07</v>
      </c>
      <c r="C17" s="14">
        <f t="shared" si="1"/>
        <v>14.07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166.45</v>
      </c>
      <c r="C19" s="17">
        <f t="shared" si="1"/>
        <v>166.45</v>
      </c>
    </row>
    <row r="20" spans="1:3" ht="12" customHeight="1" x14ac:dyDescent="0.25">
      <c r="A20" s="1" t="s">
        <v>18</v>
      </c>
      <c r="B20" s="9">
        <f>B10-B19</f>
        <v>1159.1200000000001</v>
      </c>
      <c r="C20" s="17">
        <f t="shared" si="1"/>
        <v>1159.1200000000001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23.18</v>
      </c>
      <c r="C23" s="15">
        <f t="shared" ref="C23:C28" si="2">SUM(B23)</f>
        <v>23.18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23.18</v>
      </c>
      <c r="C28" s="17">
        <f t="shared" si="2"/>
        <v>23.18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1135.94</v>
      </c>
      <c r="C30" s="17">
        <f>SUM(B30)</f>
        <v>1135.94</v>
      </c>
    </row>
    <row r="31" spans="1:3" ht="12" customHeight="1" x14ac:dyDescent="0.25">
      <c r="A31" s="6" t="s">
        <v>27</v>
      </c>
      <c r="B31" s="7">
        <v>0</v>
      </c>
      <c r="C31" s="14">
        <f>SUM(B31)</f>
        <v>0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1135.94</v>
      </c>
      <c r="C33" s="17">
        <f>SUM(B33)</f>
        <v>1135.94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MECHANICSBURG PUBLIC LIBRARY</oddHeader>
    <evenHeader>&amp;CAUDITOR'S OFFICE, MADISON COUNTY
STATEMENT OF SEMI-ANNUAL APPORTIONMENT OF TAXES
MADE AT THE SECOND HALF REAL ESTATE SETTLEMENT TAX YEAR 2025, WITH THE COUNTY TREASURER FOR MECHANICSBURG PUBLIC LIBRARY</evenHeader>
    <firstHeader>&amp;CAUDITOR'S OFFICE, MADISON COUNTY
STATEMENT OF SEMI-ANNUAL APPORTIONMENT OF TAXES
MADE AT THE SECOND HALF REAL ESTATE SETTLEMENT TAX YEAR 2025, WITH THE COUNTY TREASURER FOR MECHANICSBURG PUBLIC LIBRARY</firstHead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162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151907.28</v>
      </c>
      <c r="C4" s="15">
        <f t="shared" ref="C4:C10" si="0">SUM(B4)</f>
        <v>151907.28</v>
      </c>
    </row>
    <row r="5" spans="1:3" ht="12" customHeight="1" x14ac:dyDescent="0.25">
      <c r="A5" s="6" t="s">
        <v>4</v>
      </c>
      <c r="B5" s="7">
        <v>6283.02</v>
      </c>
      <c r="C5" s="14">
        <f t="shared" si="0"/>
        <v>6283.02</v>
      </c>
    </row>
    <row r="6" spans="1:3" ht="12" customHeight="1" x14ac:dyDescent="0.25">
      <c r="A6" s="6" t="s">
        <v>5</v>
      </c>
      <c r="B6" s="7">
        <v>6871.17</v>
      </c>
      <c r="C6" s="16">
        <f t="shared" si="0"/>
        <v>6871.17</v>
      </c>
    </row>
    <row r="7" spans="1:3" ht="12" customHeight="1" x14ac:dyDescent="0.25">
      <c r="A7" s="4" t="s">
        <v>6</v>
      </c>
      <c r="B7" s="5">
        <f>SUM(B4:B6)</f>
        <v>165061.47</v>
      </c>
      <c r="C7" s="14">
        <f t="shared" si="0"/>
        <v>165061.47</v>
      </c>
    </row>
    <row r="8" spans="1:3" ht="12" customHeight="1" x14ac:dyDescent="0.25">
      <c r="A8" s="6" t="s">
        <v>7</v>
      </c>
      <c r="B8" s="7">
        <v>-1035.06</v>
      </c>
      <c r="C8" s="14">
        <f t="shared" si="0"/>
        <v>-1035.06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164026.41</v>
      </c>
      <c r="C10" s="17">
        <f t="shared" si="0"/>
        <v>164026.41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0</v>
      </c>
      <c r="C13" s="15">
        <f t="shared" ref="C13:C20" si="1">SUM(B13)</f>
        <v>0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0</v>
      </c>
      <c r="C15" s="14">
        <f t="shared" si="1"/>
        <v>0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1795.9</v>
      </c>
      <c r="C17" s="14">
        <f t="shared" si="1"/>
        <v>1795.9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1795.9</v>
      </c>
      <c r="C19" s="17">
        <f t="shared" si="1"/>
        <v>1795.9</v>
      </c>
    </row>
    <row r="20" spans="1:3" ht="12" customHeight="1" x14ac:dyDescent="0.25">
      <c r="A20" s="1" t="s">
        <v>18</v>
      </c>
      <c r="B20" s="9">
        <f>B10-B19</f>
        <v>162230.51</v>
      </c>
      <c r="C20" s="17">
        <f t="shared" si="1"/>
        <v>162230.51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2867.96</v>
      </c>
      <c r="C23" s="15">
        <f t="shared" ref="C23:C28" si="2">SUM(B23)</f>
        <v>2867.96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2867.96</v>
      </c>
      <c r="C28" s="17">
        <f t="shared" si="2"/>
        <v>2867.96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159362.55000000002</v>
      </c>
      <c r="C30" s="17">
        <f>SUM(B30)</f>
        <v>159362.55000000002</v>
      </c>
    </row>
    <row r="31" spans="1:3" ht="12" customHeight="1" x14ac:dyDescent="0.25">
      <c r="A31" s="6" t="s">
        <v>27</v>
      </c>
      <c r="B31" s="7">
        <v>18.36</v>
      </c>
      <c r="C31" s="14">
        <f>SUM(B31)</f>
        <v>18.36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159344.19000000003</v>
      </c>
      <c r="C33" s="17">
        <f>SUM(B33)</f>
        <v>159344.19000000003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PLAIN CITY PUBLIC LIBRARY</oddHeader>
    <evenHeader>&amp;CAUDITOR'S OFFICE, MADISON COUNTY
STATEMENT OF SEMI-ANNUAL APPORTIONMENT OF TAXES
MADE AT THE SECOND HALF REAL ESTATE SETTLEMENT TAX YEAR 2025, WITH THE COUNTY TREASURER FOR PLAIN CITY PUBLIC LIBRARY</evenHeader>
    <firstHeader>&amp;CAUDITOR'S OFFICE, MADISON COUNTY
STATEMENT OF SEMI-ANNUAL APPORTIONMENT OF TAXES
MADE AT THE SECOND HALF REAL ESTATE SETTLEMENT TAX YEAR 2025, WITH THE COUNTY TREASURER FOR PLAIN CITY PUBLIC LIBRARY</firstHead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2" width="11" style="2" customWidth="1"/>
    <col min="3" max="3" width="11" customWidth="1"/>
  </cols>
  <sheetData>
    <row r="2" spans="1:3" ht="30" customHeight="1" x14ac:dyDescent="0.25">
      <c r="A2" s="1" t="s">
        <v>0</v>
      </c>
      <c r="B2" s="3" t="s">
        <v>163</v>
      </c>
      <c r="C2" s="1" t="s">
        <v>1</v>
      </c>
    </row>
    <row r="3" spans="1:3" ht="12" customHeight="1" x14ac:dyDescent="0.25">
      <c r="A3" s="1" t="s">
        <v>2</v>
      </c>
    </row>
    <row r="4" spans="1:3" ht="12" customHeight="1" x14ac:dyDescent="0.25">
      <c r="A4" s="4" t="s">
        <v>3</v>
      </c>
      <c r="B4" s="5">
        <v>25869.73</v>
      </c>
      <c r="C4" s="15">
        <f t="shared" ref="C4:C10" si="0">SUM(B4)</f>
        <v>25869.73</v>
      </c>
    </row>
    <row r="5" spans="1:3" ht="12" customHeight="1" x14ac:dyDescent="0.25">
      <c r="A5" s="6" t="s">
        <v>4</v>
      </c>
      <c r="B5" s="7">
        <v>4049.37</v>
      </c>
      <c r="C5" s="14">
        <f t="shared" si="0"/>
        <v>4049.37</v>
      </c>
    </row>
    <row r="6" spans="1:3" ht="12" customHeight="1" x14ac:dyDescent="0.25">
      <c r="A6" s="6" t="s">
        <v>5</v>
      </c>
      <c r="B6" s="7">
        <v>8488.76</v>
      </c>
      <c r="C6" s="16">
        <f t="shared" si="0"/>
        <v>8488.76</v>
      </c>
    </row>
    <row r="7" spans="1:3" ht="12" customHeight="1" x14ac:dyDescent="0.25">
      <c r="A7" s="4" t="s">
        <v>6</v>
      </c>
      <c r="B7" s="5">
        <f>SUM(B4:B6)</f>
        <v>38407.86</v>
      </c>
      <c r="C7" s="14">
        <f t="shared" si="0"/>
        <v>38407.86</v>
      </c>
    </row>
    <row r="8" spans="1:3" ht="12" customHeight="1" x14ac:dyDescent="0.25">
      <c r="A8" s="6" t="s">
        <v>7</v>
      </c>
      <c r="B8" s="7">
        <v>234.89</v>
      </c>
      <c r="C8" s="14">
        <f t="shared" si="0"/>
        <v>234.89</v>
      </c>
    </row>
    <row r="9" spans="1:3" ht="12" customHeight="1" x14ac:dyDescent="0.25">
      <c r="A9" s="6" t="s">
        <v>8</v>
      </c>
      <c r="B9" s="7">
        <v>0</v>
      </c>
      <c r="C9" s="14">
        <f t="shared" si="0"/>
        <v>0</v>
      </c>
    </row>
    <row r="10" spans="1:3" ht="12" customHeight="1" x14ac:dyDescent="0.25">
      <c r="A10" s="8" t="s">
        <v>9</v>
      </c>
      <c r="B10" s="9">
        <f>SUM(B7:B8) - B9</f>
        <v>38642.75</v>
      </c>
      <c r="C10" s="17">
        <f t="shared" si="0"/>
        <v>38642.75</v>
      </c>
    </row>
    <row r="11" spans="1:3" ht="6" customHeight="1" x14ac:dyDescent="0.25"/>
    <row r="12" spans="1:3" ht="12" customHeight="1" x14ac:dyDescent="0.25">
      <c r="A12" s="10" t="s">
        <v>10</v>
      </c>
    </row>
    <row r="13" spans="1:3" ht="12" customHeight="1" x14ac:dyDescent="0.25">
      <c r="A13" s="4" t="s">
        <v>11</v>
      </c>
      <c r="B13" s="5">
        <v>0</v>
      </c>
      <c r="C13" s="15">
        <f t="shared" ref="C13:C20" si="1">SUM(B13)</f>
        <v>0</v>
      </c>
    </row>
    <row r="14" spans="1:3" ht="12" customHeight="1" x14ac:dyDescent="0.25">
      <c r="A14" s="6" t="s">
        <v>12</v>
      </c>
      <c r="B14" s="7">
        <v>0</v>
      </c>
      <c r="C14" s="14">
        <f t="shared" si="1"/>
        <v>0</v>
      </c>
    </row>
    <row r="15" spans="1:3" ht="12" customHeight="1" x14ac:dyDescent="0.25">
      <c r="A15" s="6" t="s">
        <v>13</v>
      </c>
      <c r="B15" s="7">
        <v>0</v>
      </c>
      <c r="C15" s="14">
        <f t="shared" si="1"/>
        <v>0</v>
      </c>
    </row>
    <row r="16" spans="1:3" ht="12" customHeight="1" x14ac:dyDescent="0.25">
      <c r="A16" s="6" t="s">
        <v>14</v>
      </c>
      <c r="B16" s="7">
        <v>0</v>
      </c>
      <c r="C16" s="14">
        <f t="shared" si="1"/>
        <v>0</v>
      </c>
    </row>
    <row r="17" spans="1:3" ht="12" customHeight="1" x14ac:dyDescent="0.25">
      <c r="A17" s="6" t="s">
        <v>15</v>
      </c>
      <c r="B17" s="7">
        <v>539.4</v>
      </c>
      <c r="C17" s="14">
        <f t="shared" si="1"/>
        <v>539.4</v>
      </c>
    </row>
    <row r="18" spans="1:3" ht="12" customHeight="1" x14ac:dyDescent="0.25">
      <c r="A18" s="6" t="s">
        <v>16</v>
      </c>
      <c r="B18" s="7">
        <v>0</v>
      </c>
      <c r="C18" s="16">
        <f t="shared" si="1"/>
        <v>0</v>
      </c>
    </row>
    <row r="19" spans="1:3" ht="12" customHeight="1" x14ac:dyDescent="0.25">
      <c r="A19" s="4" t="s">
        <v>17</v>
      </c>
      <c r="B19" s="5">
        <f>SUM(B13:B18)</f>
        <v>539.4</v>
      </c>
      <c r="C19" s="17">
        <f t="shared" si="1"/>
        <v>539.4</v>
      </c>
    </row>
    <row r="20" spans="1:3" ht="12" customHeight="1" x14ac:dyDescent="0.25">
      <c r="A20" s="1" t="s">
        <v>18</v>
      </c>
      <c r="B20" s="9">
        <f>B10-B19</f>
        <v>38103.35</v>
      </c>
      <c r="C20" s="17">
        <f t="shared" si="1"/>
        <v>38103.35</v>
      </c>
    </row>
    <row r="21" spans="1:3" ht="6" customHeight="1" x14ac:dyDescent="0.25"/>
    <row r="22" spans="1:3" ht="12" customHeight="1" x14ac:dyDescent="0.25">
      <c r="A22" s="10" t="s">
        <v>19</v>
      </c>
    </row>
    <row r="23" spans="1:3" ht="12" customHeight="1" x14ac:dyDescent="0.25">
      <c r="A23" s="4" t="s">
        <v>20</v>
      </c>
      <c r="B23" s="5">
        <v>625.98</v>
      </c>
      <c r="C23" s="15">
        <f t="shared" ref="C23:C28" si="2">SUM(B23)</f>
        <v>625.98</v>
      </c>
    </row>
    <row r="24" spans="1:3" ht="12" customHeight="1" x14ac:dyDescent="0.25">
      <c r="A24" s="6" t="s">
        <v>21</v>
      </c>
      <c r="B24" s="7">
        <v>0</v>
      </c>
      <c r="C24" s="14">
        <f t="shared" si="2"/>
        <v>0</v>
      </c>
    </row>
    <row r="25" spans="1:3" ht="12" customHeight="1" x14ac:dyDescent="0.25">
      <c r="A25" s="6" t="s">
        <v>22</v>
      </c>
      <c r="B25" s="7">
        <v>0</v>
      </c>
      <c r="C25" s="14">
        <f t="shared" si="2"/>
        <v>0</v>
      </c>
    </row>
    <row r="26" spans="1:3" ht="12" customHeight="1" x14ac:dyDescent="0.25">
      <c r="A26" s="6" t="s">
        <v>23</v>
      </c>
      <c r="B26" s="7">
        <v>0</v>
      </c>
      <c r="C26" s="14">
        <f t="shared" si="2"/>
        <v>0</v>
      </c>
    </row>
    <row r="27" spans="1:3" ht="12" customHeight="1" x14ac:dyDescent="0.25">
      <c r="A27" s="6" t="s">
        <v>24</v>
      </c>
      <c r="B27" s="7">
        <v>0</v>
      </c>
      <c r="C27" s="14">
        <f t="shared" si="2"/>
        <v>0</v>
      </c>
    </row>
    <row r="28" spans="1:3" ht="12" customHeight="1" x14ac:dyDescent="0.25">
      <c r="A28" s="8" t="s">
        <v>25</v>
      </c>
      <c r="B28" s="9">
        <f>SUM(B23:B27)</f>
        <v>625.98</v>
      </c>
      <c r="C28" s="17">
        <f t="shared" si="2"/>
        <v>625.98</v>
      </c>
    </row>
    <row r="29" spans="1:3" ht="6" customHeight="1" x14ac:dyDescent="0.25"/>
    <row r="30" spans="1:3" ht="12" customHeight="1" x14ac:dyDescent="0.25">
      <c r="A30" s="8" t="s">
        <v>26</v>
      </c>
      <c r="B30" s="9">
        <f>B20-B28</f>
        <v>37477.369999999995</v>
      </c>
      <c r="C30" s="17">
        <f>SUM(B30)</f>
        <v>37477.369999999995</v>
      </c>
    </row>
    <row r="31" spans="1:3" ht="12" customHeight="1" x14ac:dyDescent="0.25">
      <c r="A31" s="6" t="s">
        <v>27</v>
      </c>
      <c r="B31" s="7">
        <v>6.74</v>
      </c>
      <c r="C31" s="14">
        <f>SUM(B31)</f>
        <v>6.74</v>
      </c>
    </row>
    <row r="32" spans="1:3" ht="12" customHeight="1" x14ac:dyDescent="0.25">
      <c r="A32" s="6" t="s">
        <v>28</v>
      </c>
      <c r="B32" s="7">
        <v>0</v>
      </c>
      <c r="C32" s="14">
        <f>SUM(B32)</f>
        <v>0</v>
      </c>
    </row>
    <row r="33" spans="1:10" ht="12" customHeight="1" x14ac:dyDescent="0.25">
      <c r="A33" s="1" t="s">
        <v>29</v>
      </c>
      <c r="B33" s="9">
        <f>B30-SUM(B31:B32)</f>
        <v>37470.629999999997</v>
      </c>
      <c r="C33" s="17">
        <f>SUM(B33)</f>
        <v>37470.629999999997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0"/>
    </row>
    <row r="36" spans="1:10" ht="12" customHeight="1" x14ac:dyDescent="0.25">
      <c r="A36" s="6" t="s">
        <v>31</v>
      </c>
      <c r="B36" s="5">
        <v>0</v>
      </c>
      <c r="C36" s="15">
        <f>SUM(B36)</f>
        <v>0</v>
      </c>
    </row>
    <row r="37" spans="1:10" ht="12" customHeight="1" x14ac:dyDescent="0.25">
      <c r="B37" s="22" t="s">
        <v>33</v>
      </c>
      <c r="C37" s="21"/>
      <c r="D37" s="21"/>
      <c r="E37" s="21"/>
    </row>
    <row r="38" spans="1:10" ht="12" customHeight="1" x14ac:dyDescent="0.25">
      <c r="B38" s="22" t="s">
        <v>34</v>
      </c>
      <c r="C38" s="21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1"/>
      <c r="D39" s="21"/>
      <c r="E39" s="21"/>
    </row>
    <row r="40" spans="1:10" ht="12" customHeight="1" x14ac:dyDescent="0.25">
      <c r="B40" s="19"/>
      <c r="C40" s="24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1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PLEASANT DARBY UNION CEMETERY DIST</oddHeader>
    <evenHeader>&amp;CAUDITOR'S OFFICE, MADISON COUNTY
STATEMENT OF SEMI-ANNUAL APPORTIONMENT OF TAXES
MADE AT THE SECOND HALF REAL ESTATE SETTLEMENT TAX YEAR 2025, WITH THE COUNTY TREASURER FOR PLEASANT DARBY UNION CEMETERY DIST</evenHeader>
    <firstHeader>&amp;CAUDITOR'S OFFICE, MADISON COUNTY
STATEMENT OF SEMI-ANNUAL APPORTIONMENT OF TAXES
MADE AT THE SECOND HALF REAL ESTATE SETTLEMENT TAX YEAR 2025, WITH THE COUNTY TREASURER FOR PLEASANT DARBY UNION CEMETERY DIST</firstHead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164</v>
      </c>
      <c r="C2" s="3" t="s">
        <v>165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100692.45</v>
      </c>
      <c r="C4" s="5">
        <v>1297164.24</v>
      </c>
      <c r="D4" s="15">
        <f t="shared" ref="D4:D10" si="0">SUM(B4:C4)</f>
        <v>1397856.69</v>
      </c>
    </row>
    <row r="5" spans="1:4" ht="12" customHeight="1" x14ac:dyDescent="0.25">
      <c r="A5" s="6" t="s">
        <v>4</v>
      </c>
      <c r="B5" s="7">
        <v>14581.02</v>
      </c>
      <c r="C5" s="7">
        <v>87120.54</v>
      </c>
      <c r="D5" s="14">
        <f t="shared" si="0"/>
        <v>101701.56</v>
      </c>
    </row>
    <row r="6" spans="1:4" ht="12" customHeight="1" x14ac:dyDescent="0.25">
      <c r="A6" s="6" t="s">
        <v>5</v>
      </c>
      <c r="B6" s="7">
        <v>9142.09</v>
      </c>
      <c r="C6" s="7">
        <v>36568.35</v>
      </c>
      <c r="D6" s="16">
        <f t="shared" si="0"/>
        <v>45710.44</v>
      </c>
    </row>
    <row r="7" spans="1:4" ht="12" customHeight="1" x14ac:dyDescent="0.25">
      <c r="A7" s="4" t="s">
        <v>6</v>
      </c>
      <c r="B7" s="5">
        <f>SUM(B4:B6)</f>
        <v>124415.56</v>
      </c>
      <c r="C7" s="5">
        <f>SUM(C4:C6)</f>
        <v>1420853.1300000001</v>
      </c>
      <c r="D7" s="14">
        <f t="shared" si="0"/>
        <v>1545268.6900000002</v>
      </c>
    </row>
    <row r="8" spans="1:4" ht="12" customHeight="1" x14ac:dyDescent="0.25">
      <c r="A8" s="6" t="s">
        <v>7</v>
      </c>
      <c r="B8" s="7">
        <v>-2094.92</v>
      </c>
      <c r="C8" s="7">
        <v>-6155.23</v>
      </c>
      <c r="D8" s="14">
        <f t="shared" si="0"/>
        <v>-8250.15</v>
      </c>
    </row>
    <row r="9" spans="1:4" ht="12" customHeight="1" x14ac:dyDescent="0.25">
      <c r="A9" s="6" t="s">
        <v>8</v>
      </c>
      <c r="B9" s="7">
        <v>0</v>
      </c>
      <c r="C9" s="7">
        <v>0</v>
      </c>
      <c r="D9" s="14">
        <f t="shared" si="0"/>
        <v>0</v>
      </c>
    </row>
    <row r="10" spans="1:4" ht="12" customHeight="1" x14ac:dyDescent="0.25">
      <c r="A10" s="8" t="s">
        <v>9</v>
      </c>
      <c r="B10" s="9">
        <f>SUM(B7:B8) - B9</f>
        <v>122320.64</v>
      </c>
      <c r="C10" s="9">
        <f>SUM(C7:C8) - C9</f>
        <v>1414697.9000000001</v>
      </c>
      <c r="D10" s="17">
        <f t="shared" si="0"/>
        <v>1537018.54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11588.15</v>
      </c>
      <c r="C13" s="5">
        <v>0</v>
      </c>
      <c r="D13" s="15">
        <f t="shared" ref="D13:D20" si="1">SUM(B13:C13)</f>
        <v>11588.15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1978.29</v>
      </c>
      <c r="C15" s="7">
        <v>0</v>
      </c>
      <c r="D15" s="14">
        <f t="shared" si="1"/>
        <v>1978.29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1029.3</v>
      </c>
      <c r="C17" s="7">
        <v>15437.95</v>
      </c>
      <c r="D17" s="14">
        <f t="shared" si="1"/>
        <v>16467.25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14595.739999999998</v>
      </c>
      <c r="C19" s="5">
        <f>SUM(C13:C18)</f>
        <v>15437.95</v>
      </c>
      <c r="D19" s="17">
        <f t="shared" si="1"/>
        <v>30033.69</v>
      </c>
    </row>
    <row r="20" spans="1:4" ht="12" customHeight="1" x14ac:dyDescent="0.25">
      <c r="A20" s="1" t="s">
        <v>18</v>
      </c>
      <c r="B20" s="9">
        <f>B10-B19</f>
        <v>107724.9</v>
      </c>
      <c r="C20" s="9">
        <f>C10-C19</f>
        <v>1399259.9500000002</v>
      </c>
      <c r="D20" s="17">
        <f t="shared" si="1"/>
        <v>1506984.85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2138.71</v>
      </c>
      <c r="C23" s="5">
        <v>24735.52</v>
      </c>
      <c r="D23" s="15">
        <f t="shared" ref="D23:D28" si="2">SUM(B23:C23)</f>
        <v>26874.23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2138.71</v>
      </c>
      <c r="C28" s="9">
        <f>SUM(C23:C27)</f>
        <v>24735.52</v>
      </c>
      <c r="D28" s="17">
        <f t="shared" si="2"/>
        <v>26874.23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105586.18999999999</v>
      </c>
      <c r="C30" s="9">
        <f>C20-C28</f>
        <v>1374524.4300000002</v>
      </c>
      <c r="D30" s="17">
        <f>SUM(B30:C30)</f>
        <v>1480110.62</v>
      </c>
    </row>
    <row r="31" spans="1:4" ht="12" customHeight="1" x14ac:dyDescent="0.25">
      <c r="A31" s="6" t="s">
        <v>27</v>
      </c>
      <c r="B31" s="7">
        <v>12.44</v>
      </c>
      <c r="C31" s="7">
        <v>187.24</v>
      </c>
      <c r="D31" s="14">
        <f>SUM(B31:C31)</f>
        <v>199.68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105573.74999999999</v>
      </c>
      <c r="C33" s="9">
        <f>C30-SUM(C31:C32)</f>
        <v>1374337.1900000002</v>
      </c>
      <c r="D33" s="17">
        <f>SUM(B33:C33)</f>
        <v>1479910.9400000002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PLEASANT VALLEY JNT FIRE DISTR</oddHeader>
    <evenHeader>&amp;CAUDITOR'S OFFICE, MADISON COUNTY
STATEMENT OF SEMI-ANNUAL APPORTIONMENT OF TAXES
MADE AT THE SECOND HALF REAL ESTATE SETTLEMENT TAX YEAR 2025, WITH THE COUNTY TREASURER FOR PLEASANT VALLEY JNT FIRE DISTR</evenHeader>
    <firstHeader>&amp;CAUDITOR'S OFFICE, MADISON COUNTY
STATEMENT OF SEMI-ANNUAL APPORTIONMENT OF TAXES
MADE AT THE SECOND HALF REAL ESTATE SETTLEMENT TAX YEAR 2025, WITH THE COUNTY TREASURER FOR PLEASANT VALLEY JNT FIRE DISTR</firstHead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5" width="11" style="2" customWidth="1"/>
    <col min="6" max="6" width="11" customWidth="1"/>
  </cols>
  <sheetData>
    <row r="2" spans="1:6" ht="30" customHeight="1" x14ac:dyDescent="0.25">
      <c r="A2" s="1" t="s">
        <v>0</v>
      </c>
      <c r="B2" s="3" t="s">
        <v>166</v>
      </c>
      <c r="C2" s="3" t="s">
        <v>167</v>
      </c>
      <c r="D2" s="3" t="s">
        <v>168</v>
      </c>
      <c r="E2" s="3" t="s">
        <v>168</v>
      </c>
      <c r="F2" s="1" t="s">
        <v>1</v>
      </c>
    </row>
    <row r="3" spans="1:6" ht="12" customHeight="1" x14ac:dyDescent="0.25">
      <c r="A3" s="1" t="s">
        <v>2</v>
      </c>
    </row>
    <row r="4" spans="1:6" ht="12" customHeight="1" x14ac:dyDescent="0.25">
      <c r="A4" s="4" t="s">
        <v>3</v>
      </c>
      <c r="B4" s="5">
        <v>29854.75</v>
      </c>
      <c r="C4" s="5">
        <v>80093.83</v>
      </c>
      <c r="D4" s="5">
        <v>113825.12</v>
      </c>
      <c r="E4" s="5">
        <v>113825.12</v>
      </c>
      <c r="F4" s="15">
        <f t="shared" ref="F4:F10" si="0">SUM(B4:E4)</f>
        <v>337598.82</v>
      </c>
    </row>
    <row r="5" spans="1:6" ht="12" customHeight="1" x14ac:dyDescent="0.25">
      <c r="A5" s="6" t="s">
        <v>4</v>
      </c>
      <c r="B5" s="7">
        <v>4564.07</v>
      </c>
      <c r="C5" s="7">
        <v>8214.77</v>
      </c>
      <c r="D5" s="7">
        <v>7451.77</v>
      </c>
      <c r="E5" s="7">
        <v>7451.77</v>
      </c>
      <c r="F5" s="14">
        <f t="shared" si="0"/>
        <v>27682.38</v>
      </c>
    </row>
    <row r="6" spans="1:6" ht="12" customHeight="1" x14ac:dyDescent="0.25">
      <c r="A6" s="6" t="s">
        <v>5</v>
      </c>
      <c r="B6" s="7">
        <v>27938.44</v>
      </c>
      <c r="C6" s="7">
        <v>50289.18</v>
      </c>
      <c r="D6" s="7">
        <v>41907.599999999999</v>
      </c>
      <c r="E6" s="7">
        <v>41907.599999999999</v>
      </c>
      <c r="F6" s="16">
        <f t="shared" si="0"/>
        <v>162042.82</v>
      </c>
    </row>
    <row r="7" spans="1:6" ht="12" customHeight="1" x14ac:dyDescent="0.25">
      <c r="A7" s="4" t="s">
        <v>6</v>
      </c>
      <c r="B7" s="5">
        <f>SUM(B4:B6)</f>
        <v>62357.259999999995</v>
      </c>
      <c r="C7" s="5">
        <f>SUM(C4:C6)</f>
        <v>138597.78</v>
      </c>
      <c r="D7" s="5">
        <f>SUM(D4:D6)</f>
        <v>163184.49</v>
      </c>
      <c r="E7" s="5">
        <f>SUM(E4:E6)</f>
        <v>163184.49</v>
      </c>
      <c r="F7" s="14">
        <f t="shared" si="0"/>
        <v>527324.02</v>
      </c>
    </row>
    <row r="8" spans="1:6" ht="12" customHeight="1" x14ac:dyDescent="0.25">
      <c r="A8" s="6" t="s">
        <v>7</v>
      </c>
      <c r="B8" s="7">
        <v>-99.2</v>
      </c>
      <c r="C8" s="7">
        <v>240.29</v>
      </c>
      <c r="D8" s="7">
        <v>1263.48</v>
      </c>
      <c r="E8" s="7">
        <v>1263.45</v>
      </c>
      <c r="F8" s="14">
        <f t="shared" si="0"/>
        <v>2668.02</v>
      </c>
    </row>
    <row r="9" spans="1:6" ht="12" customHeight="1" x14ac:dyDescent="0.25">
      <c r="A9" s="6" t="s">
        <v>8</v>
      </c>
      <c r="B9" s="7">
        <v>0</v>
      </c>
      <c r="C9" s="7">
        <v>0</v>
      </c>
      <c r="D9" s="7">
        <v>0</v>
      </c>
      <c r="E9" s="7">
        <v>0</v>
      </c>
      <c r="F9" s="14">
        <f t="shared" si="0"/>
        <v>0</v>
      </c>
    </row>
    <row r="10" spans="1:6" ht="12" customHeight="1" x14ac:dyDescent="0.25">
      <c r="A10" s="8" t="s">
        <v>9</v>
      </c>
      <c r="B10" s="9">
        <f>SUM(B7:B8) - B9</f>
        <v>62258.06</v>
      </c>
      <c r="C10" s="9">
        <f>SUM(C7:C8) - C9</f>
        <v>138838.07</v>
      </c>
      <c r="D10" s="9">
        <f>SUM(D7:D8) - D9</f>
        <v>164447.97</v>
      </c>
      <c r="E10" s="9">
        <f>SUM(E7:E8) - E9</f>
        <v>164447.94</v>
      </c>
      <c r="F10" s="17">
        <f t="shared" si="0"/>
        <v>529992.04</v>
      </c>
    </row>
    <row r="11" spans="1:6" ht="6" customHeight="1" x14ac:dyDescent="0.25"/>
    <row r="12" spans="1:6" ht="12" customHeight="1" x14ac:dyDescent="0.25">
      <c r="A12" s="10" t="s">
        <v>10</v>
      </c>
    </row>
    <row r="13" spans="1:6" ht="12" customHeight="1" x14ac:dyDescent="0.25">
      <c r="A13" s="4" t="s">
        <v>11</v>
      </c>
      <c r="B13" s="5">
        <v>3731.6</v>
      </c>
      <c r="C13" s="5">
        <v>10012.98</v>
      </c>
      <c r="D13" s="5">
        <v>0</v>
      </c>
      <c r="E13" s="5">
        <v>0</v>
      </c>
      <c r="F13" s="15">
        <f t="shared" ref="F13:F20" si="1">SUM(B13:E13)</f>
        <v>13744.58</v>
      </c>
    </row>
    <row r="14" spans="1:6" ht="12" customHeight="1" x14ac:dyDescent="0.25">
      <c r="A14" s="6" t="s">
        <v>12</v>
      </c>
      <c r="B14" s="7">
        <v>0</v>
      </c>
      <c r="C14" s="7">
        <v>0</v>
      </c>
      <c r="D14" s="7">
        <v>0</v>
      </c>
      <c r="E14" s="7">
        <v>0</v>
      </c>
      <c r="F14" s="14">
        <f t="shared" si="1"/>
        <v>0</v>
      </c>
    </row>
    <row r="15" spans="1:6" ht="12" customHeight="1" x14ac:dyDescent="0.25">
      <c r="A15" s="6" t="s">
        <v>13</v>
      </c>
      <c r="B15" s="7">
        <v>389.35</v>
      </c>
      <c r="C15" s="7">
        <v>1044.6300000000001</v>
      </c>
      <c r="D15" s="7">
        <v>0</v>
      </c>
      <c r="E15" s="7">
        <v>0</v>
      </c>
      <c r="F15" s="14">
        <f t="shared" si="1"/>
        <v>1433.98</v>
      </c>
    </row>
    <row r="16" spans="1:6" ht="12" customHeight="1" x14ac:dyDescent="0.25">
      <c r="A16" s="6" t="s">
        <v>14</v>
      </c>
      <c r="B16" s="7">
        <v>0</v>
      </c>
      <c r="C16" s="7">
        <v>0</v>
      </c>
      <c r="D16" s="7">
        <v>0</v>
      </c>
      <c r="E16" s="7">
        <v>0</v>
      </c>
      <c r="F16" s="14">
        <f t="shared" si="1"/>
        <v>0</v>
      </c>
    </row>
    <row r="17" spans="1:6" ht="12" customHeight="1" x14ac:dyDescent="0.25">
      <c r="A17" s="6" t="s">
        <v>15</v>
      </c>
      <c r="B17" s="7">
        <v>442.9</v>
      </c>
      <c r="C17" s="7">
        <v>1183.83</v>
      </c>
      <c r="D17" s="7">
        <v>1968.12</v>
      </c>
      <c r="E17" s="7">
        <v>1968.12</v>
      </c>
      <c r="F17" s="14">
        <f t="shared" si="1"/>
        <v>5562.9699999999993</v>
      </c>
    </row>
    <row r="18" spans="1:6" ht="12" customHeight="1" x14ac:dyDescent="0.25">
      <c r="A18" s="6" t="s">
        <v>16</v>
      </c>
      <c r="B18" s="7">
        <v>0</v>
      </c>
      <c r="C18" s="7">
        <v>0</v>
      </c>
      <c r="D18" s="7">
        <v>0</v>
      </c>
      <c r="E18" s="7">
        <v>0</v>
      </c>
      <c r="F18" s="16">
        <f t="shared" si="1"/>
        <v>0</v>
      </c>
    </row>
    <row r="19" spans="1:6" ht="12" customHeight="1" x14ac:dyDescent="0.25">
      <c r="A19" s="4" t="s">
        <v>17</v>
      </c>
      <c r="B19" s="5">
        <f>SUM(B13:B18)</f>
        <v>4563.8499999999995</v>
      </c>
      <c r="C19" s="5">
        <f>SUM(C13:C18)</f>
        <v>12241.44</v>
      </c>
      <c r="D19" s="5">
        <f>SUM(D13:D18)</f>
        <v>1968.12</v>
      </c>
      <c r="E19" s="5">
        <f>SUM(E13:E18)</f>
        <v>1968.12</v>
      </c>
      <c r="F19" s="17">
        <f t="shared" si="1"/>
        <v>20741.53</v>
      </c>
    </row>
    <row r="20" spans="1:6" ht="12" customHeight="1" x14ac:dyDescent="0.25">
      <c r="A20" s="1" t="s">
        <v>18</v>
      </c>
      <c r="B20" s="9">
        <f>B10-B19</f>
        <v>57694.21</v>
      </c>
      <c r="C20" s="9">
        <f>C10-C19</f>
        <v>126596.63</v>
      </c>
      <c r="D20" s="9">
        <f>D10-D19</f>
        <v>162479.85</v>
      </c>
      <c r="E20" s="9">
        <f>E10-E19</f>
        <v>162479.82</v>
      </c>
      <c r="F20" s="17">
        <f t="shared" si="1"/>
        <v>509250.51</v>
      </c>
    </row>
    <row r="21" spans="1:6" ht="6" customHeight="1" x14ac:dyDescent="0.25"/>
    <row r="22" spans="1:6" ht="12" customHeight="1" x14ac:dyDescent="0.25">
      <c r="A22" s="10" t="s">
        <v>19</v>
      </c>
    </row>
    <row r="23" spans="1:6" ht="12" customHeight="1" x14ac:dyDescent="0.25">
      <c r="A23" s="4" t="s">
        <v>20</v>
      </c>
      <c r="B23" s="5">
        <v>931.96</v>
      </c>
      <c r="C23" s="5">
        <v>2145.5700000000002</v>
      </c>
      <c r="D23" s="5">
        <v>2640.33</v>
      </c>
      <c r="E23" s="5">
        <v>2640.33</v>
      </c>
      <c r="F23" s="15">
        <f t="shared" ref="F23:F28" si="2">SUM(B23:E23)</f>
        <v>8358.19</v>
      </c>
    </row>
    <row r="24" spans="1:6" ht="12" customHeight="1" x14ac:dyDescent="0.25">
      <c r="A24" s="6" t="s">
        <v>21</v>
      </c>
      <c r="B24" s="7">
        <v>0</v>
      </c>
      <c r="C24" s="7">
        <v>0</v>
      </c>
      <c r="D24" s="7">
        <v>0</v>
      </c>
      <c r="E24" s="7">
        <v>0</v>
      </c>
      <c r="F24" s="14">
        <f t="shared" si="2"/>
        <v>0</v>
      </c>
    </row>
    <row r="25" spans="1:6" ht="12" customHeight="1" x14ac:dyDescent="0.25">
      <c r="A25" s="6" t="s">
        <v>22</v>
      </c>
      <c r="B25" s="7">
        <v>0</v>
      </c>
      <c r="C25" s="7">
        <v>0</v>
      </c>
      <c r="D25" s="7">
        <v>0</v>
      </c>
      <c r="E25" s="7">
        <v>0</v>
      </c>
      <c r="F25" s="14">
        <f t="shared" si="2"/>
        <v>0</v>
      </c>
    </row>
    <row r="26" spans="1:6" ht="12" customHeight="1" x14ac:dyDescent="0.25">
      <c r="A26" s="6" t="s">
        <v>23</v>
      </c>
      <c r="B26" s="7">
        <v>0</v>
      </c>
      <c r="C26" s="7">
        <v>0</v>
      </c>
      <c r="D26" s="7">
        <v>0</v>
      </c>
      <c r="E26" s="7">
        <v>0</v>
      </c>
      <c r="F26" s="14">
        <f t="shared" si="2"/>
        <v>0</v>
      </c>
    </row>
    <row r="27" spans="1:6" ht="12" customHeight="1" x14ac:dyDescent="0.25">
      <c r="A27" s="6" t="s">
        <v>24</v>
      </c>
      <c r="B27" s="7">
        <v>0</v>
      </c>
      <c r="C27" s="7">
        <v>0</v>
      </c>
      <c r="D27" s="7">
        <v>0</v>
      </c>
      <c r="E27" s="7">
        <v>0</v>
      </c>
      <c r="F27" s="14">
        <f t="shared" si="2"/>
        <v>0</v>
      </c>
    </row>
    <row r="28" spans="1:6" ht="12" customHeight="1" x14ac:dyDescent="0.25">
      <c r="A28" s="8" t="s">
        <v>25</v>
      </c>
      <c r="B28" s="9">
        <f>SUM(B23:B27)</f>
        <v>931.96</v>
      </c>
      <c r="C28" s="9">
        <f>SUM(C23:C27)</f>
        <v>2145.5700000000002</v>
      </c>
      <c r="D28" s="9">
        <f>SUM(D23:D27)</f>
        <v>2640.33</v>
      </c>
      <c r="E28" s="9">
        <f>SUM(E23:E27)</f>
        <v>2640.33</v>
      </c>
      <c r="F28" s="17">
        <f t="shared" si="2"/>
        <v>8358.19</v>
      </c>
    </row>
    <row r="29" spans="1:6" ht="6" customHeight="1" x14ac:dyDescent="0.25"/>
    <row r="30" spans="1:6" ht="12" customHeight="1" x14ac:dyDescent="0.25">
      <c r="A30" s="8" t="s">
        <v>26</v>
      </c>
      <c r="B30" s="9">
        <f>B20-B28</f>
        <v>56762.25</v>
      </c>
      <c r="C30" s="9">
        <f>C20-C28</f>
        <v>124451.06</v>
      </c>
      <c r="D30" s="9">
        <f>D20-D28</f>
        <v>159839.52000000002</v>
      </c>
      <c r="E30" s="9">
        <f>E20-E28</f>
        <v>159839.49000000002</v>
      </c>
      <c r="F30" s="17">
        <f>SUM(B30:E30)</f>
        <v>500892.32000000007</v>
      </c>
    </row>
    <row r="31" spans="1:6" ht="12" customHeight="1" x14ac:dyDescent="0.25">
      <c r="A31" s="6" t="s">
        <v>27</v>
      </c>
      <c r="B31" s="7">
        <v>3.38</v>
      </c>
      <c r="C31" s="7">
        <v>9.1</v>
      </c>
      <c r="D31" s="7">
        <v>15.22</v>
      </c>
      <c r="E31" s="7">
        <v>15.22</v>
      </c>
      <c r="F31" s="14">
        <f>SUM(B31:E31)</f>
        <v>42.92</v>
      </c>
    </row>
    <row r="32" spans="1:6" ht="12" customHeight="1" x14ac:dyDescent="0.25">
      <c r="A32" s="6" t="s">
        <v>28</v>
      </c>
      <c r="B32" s="7">
        <v>0</v>
      </c>
      <c r="C32" s="7">
        <v>0</v>
      </c>
      <c r="D32" s="7">
        <v>0</v>
      </c>
      <c r="E32" s="7">
        <v>0</v>
      </c>
      <c r="F32" s="14">
        <f>SUM(B32:E32)</f>
        <v>0</v>
      </c>
    </row>
    <row r="33" spans="1:10" ht="12" customHeight="1" x14ac:dyDescent="0.25">
      <c r="A33" s="1" t="s">
        <v>29</v>
      </c>
      <c r="B33" s="9">
        <f>B30-SUM(B31:B32)</f>
        <v>56758.87</v>
      </c>
      <c r="C33" s="9">
        <f>C30-SUM(C31:C32)</f>
        <v>124441.95999999999</v>
      </c>
      <c r="D33" s="9">
        <f>D30-SUM(D31:D32)</f>
        <v>159824.30000000002</v>
      </c>
      <c r="E33" s="9">
        <f>E30-SUM(E31:E32)</f>
        <v>159824.27000000002</v>
      </c>
      <c r="F33" s="17">
        <f>SUM(B33:E33)</f>
        <v>500849.4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1"/>
      <c r="E35" s="11"/>
      <c r="F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5">
        <v>0</v>
      </c>
      <c r="E36" s="5">
        <v>0</v>
      </c>
      <c r="F36" s="15">
        <f>SUM(B36:E36)</f>
        <v>0</v>
      </c>
    </row>
    <row r="37" spans="1:10" ht="12" customHeight="1" x14ac:dyDescent="0.25">
      <c r="B37" s="22" t="s">
        <v>33</v>
      </c>
      <c r="C37" s="23"/>
      <c r="D37" s="23"/>
      <c r="E37" s="23"/>
    </row>
    <row r="38" spans="1:10" ht="12" customHeight="1" x14ac:dyDescent="0.25">
      <c r="B38" s="22" t="s">
        <v>34</v>
      </c>
      <c r="C38" s="23"/>
      <c r="D38" s="23"/>
      <c r="E38" s="23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3"/>
      <c r="E39" s="23"/>
    </row>
    <row r="40" spans="1:10" ht="12" customHeight="1" x14ac:dyDescent="0.25">
      <c r="B40" s="19"/>
      <c r="C40" s="19"/>
      <c r="D40" s="19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3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STERLING JOINT AMBULANCE DISTRICT</oddHeader>
    <evenHeader>&amp;CAUDITOR'S OFFICE, MADISON COUNTY
STATEMENT OF SEMI-ANNUAL APPORTIONMENT OF TAXES
MADE AT THE SECOND HALF REAL ESTATE SETTLEMENT TAX YEAR 2025, WITH THE COUNTY TREASURER FOR STERLING JOINT AMBULANCE DISTRICT</evenHeader>
    <firstHeader>&amp;CAUDITOR'S OFFICE, MADISON COUNTY
STATEMENT OF SEMI-ANNUAL APPORTIONMENT OF TAXES
MADE AT THE SECOND HALF REAL ESTATE SETTLEMENT TAX YEAR 2025, WITH THE COUNTY TREASURER FOR STERLING JOINT AMBULANCE DISTRICT</firstHead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2:J99"/>
  <sheetViews>
    <sheetView workbookViewId="0"/>
  </sheetViews>
  <sheetFormatPr defaultRowHeight="12.6" customHeight="1" x14ac:dyDescent="0.25"/>
  <cols>
    <col min="1" max="1" width="23" customWidth="1"/>
    <col min="2" max="3" width="11" style="2" customWidth="1"/>
    <col min="4" max="4" width="11" customWidth="1"/>
  </cols>
  <sheetData>
    <row r="2" spans="1:4" ht="30" customHeight="1" x14ac:dyDescent="0.25">
      <c r="A2" s="1" t="s">
        <v>0</v>
      </c>
      <c r="B2" s="3" t="s">
        <v>169</v>
      </c>
      <c r="C2" s="3" t="s">
        <v>170</v>
      </c>
      <c r="D2" s="1" t="s">
        <v>1</v>
      </c>
    </row>
    <row r="3" spans="1:4" ht="12" customHeight="1" x14ac:dyDescent="0.25">
      <c r="A3" s="1" t="s">
        <v>2</v>
      </c>
    </row>
    <row r="4" spans="1:4" ht="12" customHeight="1" x14ac:dyDescent="0.25">
      <c r="A4" s="4" t="s">
        <v>3</v>
      </c>
      <c r="B4" s="5">
        <v>69519.59</v>
      </c>
      <c r="C4" s="5">
        <v>41806.65</v>
      </c>
      <c r="D4" s="15">
        <f t="shared" ref="D4:D10" si="0">SUM(B4:C4)</f>
        <v>111326.23999999999</v>
      </c>
    </row>
    <row r="5" spans="1:4" ht="12" customHeight="1" x14ac:dyDescent="0.25">
      <c r="A5" s="6" t="s">
        <v>4</v>
      </c>
      <c r="B5" s="7">
        <v>10159.74</v>
      </c>
      <c r="C5" s="7">
        <v>6156.6</v>
      </c>
      <c r="D5" s="14">
        <f t="shared" si="0"/>
        <v>16316.34</v>
      </c>
    </row>
    <row r="6" spans="1:4" ht="12" customHeight="1" x14ac:dyDescent="0.25">
      <c r="A6" s="6" t="s">
        <v>5</v>
      </c>
      <c r="B6" s="7">
        <v>21221.91</v>
      </c>
      <c r="C6" s="7">
        <v>12733.11</v>
      </c>
      <c r="D6" s="16">
        <f t="shared" si="0"/>
        <v>33955.020000000004</v>
      </c>
    </row>
    <row r="7" spans="1:4" ht="12" customHeight="1" x14ac:dyDescent="0.25">
      <c r="A7" s="4" t="s">
        <v>6</v>
      </c>
      <c r="B7" s="5">
        <f>SUM(B4:B6)</f>
        <v>100901.24</v>
      </c>
      <c r="C7" s="5">
        <f>SUM(C4:C6)</f>
        <v>60696.36</v>
      </c>
      <c r="D7" s="14">
        <f t="shared" si="0"/>
        <v>161597.6</v>
      </c>
    </row>
    <row r="8" spans="1:4" ht="12" customHeight="1" x14ac:dyDescent="0.25">
      <c r="A8" s="6" t="s">
        <v>7</v>
      </c>
      <c r="B8" s="7">
        <v>726.13</v>
      </c>
      <c r="C8" s="7">
        <v>438.63</v>
      </c>
      <c r="D8" s="14">
        <f t="shared" si="0"/>
        <v>1164.76</v>
      </c>
    </row>
    <row r="9" spans="1:4" ht="12" customHeight="1" x14ac:dyDescent="0.25">
      <c r="A9" s="6" t="s">
        <v>8</v>
      </c>
      <c r="B9" s="7">
        <v>0</v>
      </c>
      <c r="C9" s="7">
        <v>0</v>
      </c>
      <c r="D9" s="14">
        <f t="shared" si="0"/>
        <v>0</v>
      </c>
    </row>
    <row r="10" spans="1:4" ht="12" customHeight="1" x14ac:dyDescent="0.25">
      <c r="A10" s="8" t="s">
        <v>9</v>
      </c>
      <c r="B10" s="9">
        <f>SUM(B7:B8) - B9</f>
        <v>101627.37000000001</v>
      </c>
      <c r="C10" s="9">
        <f>SUM(C7:C8) - C9</f>
        <v>61134.99</v>
      </c>
      <c r="D10" s="17">
        <f t="shared" si="0"/>
        <v>162762.36000000002</v>
      </c>
    </row>
    <row r="11" spans="1:4" ht="6" customHeight="1" x14ac:dyDescent="0.25"/>
    <row r="12" spans="1:4" ht="12" customHeight="1" x14ac:dyDescent="0.25">
      <c r="A12" s="10" t="s">
        <v>10</v>
      </c>
    </row>
    <row r="13" spans="1:4" ht="12" customHeight="1" x14ac:dyDescent="0.25">
      <c r="A13" s="4" t="s">
        <v>11</v>
      </c>
      <c r="B13" s="5">
        <v>0</v>
      </c>
      <c r="C13" s="5">
        <v>0</v>
      </c>
      <c r="D13" s="15">
        <f t="shared" ref="D13:D20" si="1">SUM(B13:C13)</f>
        <v>0</v>
      </c>
    </row>
    <row r="14" spans="1:4" ht="12" customHeight="1" x14ac:dyDescent="0.25">
      <c r="A14" s="6" t="s">
        <v>12</v>
      </c>
      <c r="B14" s="7">
        <v>0</v>
      </c>
      <c r="C14" s="7">
        <v>0</v>
      </c>
      <c r="D14" s="14">
        <f t="shared" si="1"/>
        <v>0</v>
      </c>
    </row>
    <row r="15" spans="1:4" ht="12" customHeight="1" x14ac:dyDescent="0.25">
      <c r="A15" s="6" t="s">
        <v>13</v>
      </c>
      <c r="B15" s="7">
        <v>0</v>
      </c>
      <c r="C15" s="7">
        <v>0</v>
      </c>
      <c r="D15" s="14">
        <f t="shared" si="1"/>
        <v>0</v>
      </c>
    </row>
    <row r="16" spans="1:4" ht="12" customHeight="1" x14ac:dyDescent="0.25">
      <c r="A16" s="6" t="s">
        <v>14</v>
      </c>
      <c r="B16" s="7">
        <v>0</v>
      </c>
      <c r="C16" s="7">
        <v>0</v>
      </c>
      <c r="D16" s="14">
        <f t="shared" si="1"/>
        <v>0</v>
      </c>
    </row>
    <row r="17" spans="1:4" ht="12" customHeight="1" x14ac:dyDescent="0.25">
      <c r="A17" s="6" t="s">
        <v>15</v>
      </c>
      <c r="B17" s="7">
        <v>1448.48</v>
      </c>
      <c r="C17" s="7">
        <v>871.38</v>
      </c>
      <c r="D17" s="14">
        <f t="shared" si="1"/>
        <v>2319.86</v>
      </c>
    </row>
    <row r="18" spans="1:4" ht="12" customHeight="1" x14ac:dyDescent="0.25">
      <c r="A18" s="6" t="s">
        <v>16</v>
      </c>
      <c r="B18" s="7">
        <v>0</v>
      </c>
      <c r="C18" s="7">
        <v>0</v>
      </c>
      <c r="D18" s="16">
        <f t="shared" si="1"/>
        <v>0</v>
      </c>
    </row>
    <row r="19" spans="1:4" ht="12" customHeight="1" x14ac:dyDescent="0.25">
      <c r="A19" s="4" t="s">
        <v>17</v>
      </c>
      <c r="B19" s="5">
        <f>SUM(B13:B18)</f>
        <v>1448.48</v>
      </c>
      <c r="C19" s="5">
        <f>SUM(C13:C18)</f>
        <v>871.38</v>
      </c>
      <c r="D19" s="17">
        <f t="shared" si="1"/>
        <v>2319.86</v>
      </c>
    </row>
    <row r="20" spans="1:4" ht="12" customHeight="1" x14ac:dyDescent="0.25">
      <c r="A20" s="1" t="s">
        <v>18</v>
      </c>
      <c r="B20" s="9">
        <f>B10-B19</f>
        <v>100178.89000000001</v>
      </c>
      <c r="C20" s="9">
        <f>C10-C19</f>
        <v>60263.61</v>
      </c>
      <c r="D20" s="17">
        <f t="shared" si="1"/>
        <v>160442.5</v>
      </c>
    </row>
    <row r="21" spans="1:4" ht="6" customHeight="1" x14ac:dyDescent="0.25"/>
    <row r="22" spans="1:4" ht="12" customHeight="1" x14ac:dyDescent="0.25">
      <c r="A22" s="10" t="s">
        <v>19</v>
      </c>
    </row>
    <row r="23" spans="1:4" ht="12" customHeight="1" x14ac:dyDescent="0.25">
      <c r="A23" s="4" t="s">
        <v>20</v>
      </c>
      <c r="B23" s="5">
        <v>1652.66</v>
      </c>
      <c r="C23" s="5">
        <v>994.34</v>
      </c>
      <c r="D23" s="15">
        <f t="shared" ref="D23:D28" si="2">SUM(B23:C23)</f>
        <v>2647</v>
      </c>
    </row>
    <row r="24" spans="1:4" ht="12" customHeight="1" x14ac:dyDescent="0.25">
      <c r="A24" s="6" t="s">
        <v>21</v>
      </c>
      <c r="B24" s="7">
        <v>0</v>
      </c>
      <c r="C24" s="7">
        <v>0</v>
      </c>
      <c r="D24" s="14">
        <f t="shared" si="2"/>
        <v>0</v>
      </c>
    </row>
    <row r="25" spans="1:4" ht="12" customHeight="1" x14ac:dyDescent="0.25">
      <c r="A25" s="6" t="s">
        <v>22</v>
      </c>
      <c r="B25" s="7">
        <v>0</v>
      </c>
      <c r="C25" s="7">
        <v>0</v>
      </c>
      <c r="D25" s="14">
        <f t="shared" si="2"/>
        <v>0</v>
      </c>
    </row>
    <row r="26" spans="1:4" ht="12" customHeight="1" x14ac:dyDescent="0.25">
      <c r="A26" s="6" t="s">
        <v>23</v>
      </c>
      <c r="B26" s="7">
        <v>0</v>
      </c>
      <c r="C26" s="7">
        <v>0</v>
      </c>
      <c r="D26" s="14">
        <f t="shared" si="2"/>
        <v>0</v>
      </c>
    </row>
    <row r="27" spans="1:4" ht="12" customHeight="1" x14ac:dyDescent="0.25">
      <c r="A27" s="6" t="s">
        <v>24</v>
      </c>
      <c r="B27" s="7">
        <v>0</v>
      </c>
      <c r="C27" s="7">
        <v>0</v>
      </c>
      <c r="D27" s="14">
        <f t="shared" si="2"/>
        <v>0</v>
      </c>
    </row>
    <row r="28" spans="1:4" ht="12" customHeight="1" x14ac:dyDescent="0.25">
      <c r="A28" s="8" t="s">
        <v>25</v>
      </c>
      <c r="B28" s="9">
        <f>SUM(B23:B27)</f>
        <v>1652.66</v>
      </c>
      <c r="C28" s="9">
        <f>SUM(C23:C27)</f>
        <v>994.34</v>
      </c>
      <c r="D28" s="17">
        <f t="shared" si="2"/>
        <v>2647</v>
      </c>
    </row>
    <row r="29" spans="1:4" ht="6" customHeight="1" x14ac:dyDescent="0.25"/>
    <row r="30" spans="1:4" ht="12" customHeight="1" x14ac:dyDescent="0.25">
      <c r="A30" s="8" t="s">
        <v>26</v>
      </c>
      <c r="B30" s="9">
        <f>B20-B28</f>
        <v>98526.23000000001</v>
      </c>
      <c r="C30" s="9">
        <f>C20-C28</f>
        <v>59269.270000000004</v>
      </c>
      <c r="D30" s="17">
        <f>SUM(B30:C30)</f>
        <v>157795.5</v>
      </c>
    </row>
    <row r="31" spans="1:4" ht="12" customHeight="1" x14ac:dyDescent="0.25">
      <c r="A31" s="6" t="s">
        <v>27</v>
      </c>
      <c r="B31" s="7">
        <v>18.12</v>
      </c>
      <c r="C31" s="7">
        <v>10.9</v>
      </c>
      <c r="D31" s="14">
        <f>SUM(B31:C31)</f>
        <v>29.020000000000003</v>
      </c>
    </row>
    <row r="32" spans="1:4" ht="12" customHeight="1" x14ac:dyDescent="0.25">
      <c r="A32" s="6" t="s">
        <v>28</v>
      </c>
      <c r="B32" s="7">
        <v>0</v>
      </c>
      <c r="C32" s="7">
        <v>0</v>
      </c>
      <c r="D32" s="14">
        <f>SUM(B32:C32)</f>
        <v>0</v>
      </c>
    </row>
    <row r="33" spans="1:10" ht="12" customHeight="1" x14ac:dyDescent="0.25">
      <c r="A33" s="1" t="s">
        <v>29</v>
      </c>
      <c r="B33" s="9">
        <f>B30-SUM(B31:B32)</f>
        <v>98508.110000000015</v>
      </c>
      <c r="C33" s="9">
        <f>C30-SUM(C31:C32)</f>
        <v>59258.37</v>
      </c>
      <c r="D33" s="17">
        <f>SUM(B33:C33)</f>
        <v>157766.48000000001</v>
      </c>
    </row>
    <row r="34" spans="1:10" ht="6" customHeight="1" x14ac:dyDescent="0.25"/>
    <row r="35" spans="1:10" ht="12" customHeight="1" x14ac:dyDescent="0.25">
      <c r="A35" s="10" t="s">
        <v>30</v>
      </c>
      <c r="B35" s="11"/>
      <c r="C35" s="11"/>
      <c r="D35" s="10"/>
    </row>
    <row r="36" spans="1:10" ht="12" customHeight="1" x14ac:dyDescent="0.25">
      <c r="A36" s="6" t="s">
        <v>31</v>
      </c>
      <c r="B36" s="5">
        <v>0</v>
      </c>
      <c r="C36" s="5">
        <v>0</v>
      </c>
      <c r="D36" s="15">
        <f>SUM(B36:C36)</f>
        <v>0</v>
      </c>
    </row>
    <row r="37" spans="1:10" ht="12" customHeight="1" x14ac:dyDescent="0.25">
      <c r="B37" s="22" t="s">
        <v>33</v>
      </c>
      <c r="C37" s="23"/>
      <c r="D37" s="21"/>
      <c r="E37" s="21"/>
    </row>
    <row r="38" spans="1:10" ht="12" customHeight="1" x14ac:dyDescent="0.25">
      <c r="B38" s="22" t="s">
        <v>34</v>
      </c>
      <c r="C38" s="23"/>
      <c r="D38" s="21"/>
      <c r="E38" s="21"/>
      <c r="F38" s="24" t="s">
        <v>35</v>
      </c>
      <c r="G38" s="24"/>
      <c r="H38" s="24"/>
      <c r="I38" s="20" t="s">
        <v>36</v>
      </c>
      <c r="J38" s="21"/>
    </row>
    <row r="39" spans="1:10" ht="12" customHeight="1" x14ac:dyDescent="0.25">
      <c r="B39" s="22" t="s">
        <v>37</v>
      </c>
      <c r="C39" s="23"/>
      <c r="D39" s="21"/>
      <c r="E39" s="21"/>
    </row>
    <row r="40" spans="1:10" ht="12" customHeight="1" x14ac:dyDescent="0.25">
      <c r="B40" s="19"/>
      <c r="C40" s="19"/>
      <c r="D40" s="24"/>
      <c r="F40" s="12"/>
      <c r="G40" s="12"/>
      <c r="H40" s="12"/>
      <c r="I40" s="20" t="s">
        <v>38</v>
      </c>
      <c r="J40" s="21"/>
    </row>
    <row r="41" spans="1:10" ht="12" customHeight="1" x14ac:dyDescent="0.25">
      <c r="B41" s="22" t="s">
        <v>39</v>
      </c>
      <c r="C41" s="23"/>
      <c r="D41" s="21"/>
    </row>
    <row r="42" spans="1:10" ht="12" customHeight="1" x14ac:dyDescent="0.25"/>
    <row r="43" spans="1:10" ht="12" customHeight="1" x14ac:dyDescent="0.25"/>
    <row r="44" spans="1:10" ht="12" customHeight="1" x14ac:dyDescent="0.25"/>
    <row r="45" spans="1:10" ht="12" customHeight="1" x14ac:dyDescent="0.25"/>
    <row r="46" spans="1:10" ht="12" customHeight="1" x14ac:dyDescent="0.25"/>
    <row r="47" spans="1:10" ht="12" customHeight="1" x14ac:dyDescent="0.25"/>
    <row r="48" spans="1:10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</sheetData>
  <mergeCells count="8">
    <mergeCell ref="B40:D40"/>
    <mergeCell ref="I40:J40"/>
    <mergeCell ref="B41:D41"/>
    <mergeCell ref="B37:E37"/>
    <mergeCell ref="B38:E38"/>
    <mergeCell ref="F38:H38"/>
    <mergeCell ref="I38:J38"/>
    <mergeCell ref="B39:E39"/>
  </mergeCells>
  <pageMargins left="0.7" right="0.7" top="0.75" bottom="0.75" header="0.3" footer="0.3"/>
  <pageSetup fitToWidth="0" orientation="landscape"/>
  <headerFooter differentOddEven="1" differentFirst="1">
    <oddHeader>&amp;CAUDITOR'S OFFICE, MADISON COUNTY
STATEMENT OF SEMI-ANNUAL APPORTIONMENT OF TAXES
MADE AT THE SECOND HALF REAL ESTATE SETTLEMENT TAX YEAR 2025, WITH THE COUNTY TREASURER FOR TRI-COUNTY JOINT FIRE DISTRICT</oddHeader>
    <evenHeader>&amp;CAUDITOR'S OFFICE, MADISON COUNTY
STATEMENT OF SEMI-ANNUAL APPORTIONMENT OF TAXES
MADE AT THE SECOND HALF REAL ESTATE SETTLEMENT TAX YEAR 2025, WITH THE COUNTY TREASURER FOR TRI-COUNTY JOINT FIRE DISTRICT</evenHeader>
    <firstHeader>&amp;CAUDITOR'S OFFICE, MADISON COUNTY
STATEMENT OF SEMI-ANNUAL APPORTIONMENT OF TAXES
MADE AT THE SECOND HALF REAL ESTATE SETTLEMENT TAX YEAR 2025, WITH THE COUNTY TREASURER FOR TRI-COUNTY JOINT FIRE DISTRICT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50</vt:i4>
      </vt:variant>
      <vt:variant>
        <vt:lpstr>Named Ranges</vt:lpstr>
      </vt:variant>
      <vt:variant>
        <vt:i4>50</vt:i4>
      </vt:variant>
    </vt:vector>
  </HeadingPairs>
  <TitlesOfParts>
    <vt:vector size="100" baseType="lpstr">
      <vt:lpstr>MADISON COUNTY SUMMARY</vt:lpstr>
      <vt:lpstr>104905-9-1-1</vt:lpstr>
      <vt:lpstr>104903-HEALTH SERVICES</vt:lpstr>
      <vt:lpstr>104902-MAD CO BD OF DEVELOPMENT</vt:lpstr>
      <vt:lpstr>10490-MADISON COUNTY</vt:lpstr>
      <vt:lpstr>104904-MENTAL HEALTH &amp; RECOVERY</vt:lpstr>
      <vt:lpstr>104906-SENIOR CITIZENS</vt:lpstr>
      <vt:lpstr>104901-VETERANS RELIEF</vt:lpstr>
      <vt:lpstr>21700-FAIRBANKS LSD</vt:lpstr>
      <vt:lpstr>22540-JEFFERSON LSD (MADISON CO</vt:lpstr>
      <vt:lpstr>22590-JONATHAN ALDER LSD</vt:lpstr>
      <vt:lpstr>22960-LONDON CSD</vt:lpstr>
      <vt:lpstr>23130-MADISON PLAINS LSD</vt:lpstr>
      <vt:lpstr>23320-MECHANICSBURG EVSD</vt:lpstr>
      <vt:lpstr>23380-MIAMI TRACE LSD</vt:lpstr>
      <vt:lpstr>25940-WESTFALL LSD</vt:lpstr>
      <vt:lpstr>30160-GREAT OAKS JVSD</vt:lpstr>
      <vt:lpstr>30290-OHIO HI-POINT JVSD</vt:lpstr>
      <vt:lpstr>30310-PICKAWAY-ROSS COUNTY JVSD</vt:lpstr>
      <vt:lpstr>30070-TOLLES CAREER &amp; TECHNICAL</vt:lpstr>
      <vt:lpstr>40891-CANAAN TWP</vt:lpstr>
      <vt:lpstr>41410-DARBY TWP</vt:lpstr>
      <vt:lpstr>41430-DEER CREEK TWP</vt:lpstr>
      <vt:lpstr>41734-FAIRFIELD TWP</vt:lpstr>
      <vt:lpstr>47058-JEFFERSON TWP</vt:lpstr>
      <vt:lpstr>47101-MONROE TWP</vt:lpstr>
      <vt:lpstr>43900-OAK RUN TWP</vt:lpstr>
      <vt:lpstr>44013-PAINT TWP</vt:lpstr>
      <vt:lpstr>44215-PIKE TWP</vt:lpstr>
      <vt:lpstr>44259-PLEASANT TWP</vt:lpstr>
      <vt:lpstr>44410-RANGE TWP</vt:lpstr>
      <vt:lpstr>44980-SOMERFORD TWP</vt:lpstr>
      <vt:lpstr>45171-STOKES TWP</vt:lpstr>
      <vt:lpstr>47141-UNION TWP</vt:lpstr>
      <vt:lpstr>53901-JEFFERSON CORP</vt:lpstr>
      <vt:lpstr>54460-LONDON CITY</vt:lpstr>
      <vt:lpstr>55150-MIDWAY CORP</vt:lpstr>
      <vt:lpstr>55530-MT. STERLING CORP</vt:lpstr>
      <vt:lpstr>56720-PLAIN CITY CORP</vt:lpstr>
      <vt:lpstr>57370-S. SOLON CORP</vt:lpstr>
      <vt:lpstr>61201-CENTRAL TWP JNT FIRE DIST</vt:lpstr>
      <vt:lpstr>61225-HURT-BATT MEM LIBRARY OF </vt:lpstr>
      <vt:lpstr>61109-LONDON PUBLIC LIBRARY</vt:lpstr>
      <vt:lpstr>60440-MADISON CO. EMERGENCY MED</vt:lpstr>
      <vt:lpstr>61269-MECHANICSBURG PUBLIC LIBR</vt:lpstr>
      <vt:lpstr>61202-PLAIN CITY PUBLIC LIBRARY</vt:lpstr>
      <vt:lpstr>61123-PLEASANT DARBY UNION CEME</vt:lpstr>
      <vt:lpstr>61060-PLEASANT VALLEY JNT FIRE </vt:lpstr>
      <vt:lpstr>60680-STERLING JOINT AMBULANCE </vt:lpstr>
      <vt:lpstr>61147-TRI-COUNTY JOINT FIRE DIS</vt:lpstr>
      <vt:lpstr>'104901-VETERANS RELIEF'!Print_Titles</vt:lpstr>
      <vt:lpstr>'104902-MAD CO BD OF DEVELOPMENT'!Print_Titles</vt:lpstr>
      <vt:lpstr>'104903-HEALTH SERVICES'!Print_Titles</vt:lpstr>
      <vt:lpstr>'104904-MENTAL HEALTH &amp; RECOVERY'!Print_Titles</vt:lpstr>
      <vt:lpstr>'104905-9-1-1'!Print_Titles</vt:lpstr>
      <vt:lpstr>'104906-SENIOR CITIZENS'!Print_Titles</vt:lpstr>
      <vt:lpstr>'10490-MADISON COUNTY'!Print_Titles</vt:lpstr>
      <vt:lpstr>'21700-FAIRBANKS LSD'!Print_Titles</vt:lpstr>
      <vt:lpstr>'22540-JEFFERSON LSD (MADISON CO'!Print_Titles</vt:lpstr>
      <vt:lpstr>'22590-JONATHAN ALDER LSD'!Print_Titles</vt:lpstr>
      <vt:lpstr>'22960-LONDON CSD'!Print_Titles</vt:lpstr>
      <vt:lpstr>'23130-MADISON PLAINS LSD'!Print_Titles</vt:lpstr>
      <vt:lpstr>'23320-MECHANICSBURG EVSD'!Print_Titles</vt:lpstr>
      <vt:lpstr>'23380-MIAMI TRACE LSD'!Print_Titles</vt:lpstr>
      <vt:lpstr>'25940-WESTFALL LSD'!Print_Titles</vt:lpstr>
      <vt:lpstr>'30070-TOLLES CAREER &amp; TECHNICAL'!Print_Titles</vt:lpstr>
      <vt:lpstr>'30160-GREAT OAKS JVSD'!Print_Titles</vt:lpstr>
      <vt:lpstr>'30290-OHIO HI-POINT JVSD'!Print_Titles</vt:lpstr>
      <vt:lpstr>'30310-PICKAWAY-ROSS COUNTY JVSD'!Print_Titles</vt:lpstr>
      <vt:lpstr>'40891-CANAAN TWP'!Print_Titles</vt:lpstr>
      <vt:lpstr>'41410-DARBY TWP'!Print_Titles</vt:lpstr>
      <vt:lpstr>'41430-DEER CREEK TWP'!Print_Titles</vt:lpstr>
      <vt:lpstr>'41734-FAIRFIELD TWP'!Print_Titles</vt:lpstr>
      <vt:lpstr>'43900-OAK RUN TWP'!Print_Titles</vt:lpstr>
      <vt:lpstr>'44013-PAINT TWP'!Print_Titles</vt:lpstr>
      <vt:lpstr>'44215-PIKE TWP'!Print_Titles</vt:lpstr>
      <vt:lpstr>'44259-PLEASANT TWP'!Print_Titles</vt:lpstr>
      <vt:lpstr>'44410-RANGE TWP'!Print_Titles</vt:lpstr>
      <vt:lpstr>'44980-SOMERFORD TWP'!Print_Titles</vt:lpstr>
      <vt:lpstr>'45171-STOKES TWP'!Print_Titles</vt:lpstr>
      <vt:lpstr>'47058-JEFFERSON TWP'!Print_Titles</vt:lpstr>
      <vt:lpstr>'47101-MONROE TWP'!Print_Titles</vt:lpstr>
      <vt:lpstr>'47141-UNION TWP'!Print_Titles</vt:lpstr>
      <vt:lpstr>'53901-JEFFERSON CORP'!Print_Titles</vt:lpstr>
      <vt:lpstr>'54460-LONDON CITY'!Print_Titles</vt:lpstr>
      <vt:lpstr>'55150-MIDWAY CORP'!Print_Titles</vt:lpstr>
      <vt:lpstr>'55530-MT. STERLING CORP'!Print_Titles</vt:lpstr>
      <vt:lpstr>'56720-PLAIN CITY CORP'!Print_Titles</vt:lpstr>
      <vt:lpstr>'57370-S. SOLON CORP'!Print_Titles</vt:lpstr>
      <vt:lpstr>'60440-MADISON CO. EMERGENCY MED'!Print_Titles</vt:lpstr>
      <vt:lpstr>'60680-STERLING JOINT AMBULANCE '!Print_Titles</vt:lpstr>
      <vt:lpstr>'61060-PLEASANT VALLEY JNT FIRE '!Print_Titles</vt:lpstr>
      <vt:lpstr>'61109-LONDON PUBLIC LIBRARY'!Print_Titles</vt:lpstr>
      <vt:lpstr>'61123-PLEASANT DARBY UNION CEME'!Print_Titles</vt:lpstr>
      <vt:lpstr>'61147-TRI-COUNTY JOINT FIRE DIS'!Print_Titles</vt:lpstr>
      <vt:lpstr>'61201-CENTRAL TWP JNT FIRE DIST'!Print_Titles</vt:lpstr>
      <vt:lpstr>'61202-PLAIN CITY PUBLIC LIBRARY'!Print_Titles</vt:lpstr>
      <vt:lpstr>'61225-HURT-BATT MEM LIBRARY OF '!Print_Titles</vt:lpstr>
      <vt:lpstr>'61269-MECHANICSBURG PUBLIC LIBR'!Print_Titles</vt:lpstr>
      <vt:lpstr>'MADISON COUNTY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Amanda.Russell</cp:lastModifiedBy>
  <cp:lastPrinted>2026-08-11T22:10:15Z</cp:lastPrinted>
  <dcterms:modified xsi:type="dcterms:W3CDTF">2026-08-11T22:11:29Z</dcterms:modified>
</cp:coreProperties>
</file>