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manda\Feb 2026 RE Tax Settlement\Feb 25 FINAL Balance Package\"/>
    </mc:Choice>
  </mc:AlternateContent>
  <xr:revisionPtr revIDLastSave="0" documentId="13_ncr:1_{ABEFBCFA-7F04-4685-8665-8D8F96673D71}" xr6:coauthVersionLast="47" xr6:coauthVersionMax="47" xr10:uidLastSave="{00000000-0000-0000-0000-000000000000}"/>
  <bookViews>
    <workbookView xWindow="25017" yWindow="-118" windowWidth="25370" windowHeight="13759" firstSheet="39" activeTab="41" xr2:uid="{00000000-000D-0000-FFFF-FFFF00000000}"/>
  </bookViews>
  <sheets>
    <sheet name="MADISON COUNTY SUMMARY" sheetId="1" r:id="rId1"/>
    <sheet name="104905-9-1-1" sheetId="2" r:id="rId2"/>
    <sheet name="104903-HEALTH SERVICES" sheetId="3" r:id="rId3"/>
    <sheet name="104902-MAD CO BD OF DEVELOPMENT" sheetId="4" r:id="rId4"/>
    <sheet name="10490-MADISON COUNTY" sheetId="5" r:id="rId5"/>
    <sheet name="104904-MENTAL HEALTH &amp; RECOVERY" sheetId="6" r:id="rId6"/>
    <sheet name="104906-SENIOR CITIZENS" sheetId="7" r:id="rId7"/>
    <sheet name="104901-VETERANS RELIEF" sheetId="8" r:id="rId8"/>
    <sheet name="21700-FAIRBANKS LSD" sheetId="9" r:id="rId9"/>
    <sheet name="22540-JEFFERSON LSD (MADISON CO" sheetId="10" r:id="rId10"/>
    <sheet name="22590-JONATHAN ALDER LSD" sheetId="11" r:id="rId11"/>
    <sheet name="22960-LONDON CSD" sheetId="12" r:id="rId12"/>
    <sheet name="23130-MADISON PLAINS LSD" sheetId="13" r:id="rId13"/>
    <sheet name="23320-MECHANICSBURG EVSD" sheetId="14" r:id="rId14"/>
    <sheet name="23380-MIAMI TRACE LSD" sheetId="15" r:id="rId15"/>
    <sheet name="25940-WESTFALL LSD" sheetId="16" r:id="rId16"/>
    <sheet name="30160-GREAT OAKS JVSD" sheetId="17" r:id="rId17"/>
    <sheet name="30290-OHIO HI-POINT JVSD" sheetId="18" r:id="rId18"/>
    <sheet name="30310-PICKAWAY-ROSS COUNTY JVSD" sheetId="19" r:id="rId19"/>
    <sheet name="30070-TOLLES CAREER &amp; TECHNICAL" sheetId="20" r:id="rId20"/>
    <sheet name="40891-CANAAN TWP" sheetId="21" r:id="rId21"/>
    <sheet name="41410-DARBY TWP" sheetId="22" r:id="rId22"/>
    <sheet name="41430-DEER CREEK TWP" sheetId="23" r:id="rId23"/>
    <sheet name="41734-FAIRFIELD TWP" sheetId="24" r:id="rId24"/>
    <sheet name="47058-JEFFERSON TWP" sheetId="25" r:id="rId25"/>
    <sheet name="47101-MONROE TWP" sheetId="26" r:id="rId26"/>
    <sheet name="43900-OAK RUN TWP" sheetId="27" r:id="rId27"/>
    <sheet name="44013-PAINT TWP" sheetId="28" r:id="rId28"/>
    <sheet name="44215-PIKE TWP" sheetId="29" r:id="rId29"/>
    <sheet name="44259-PLEASANT TWP" sheetId="30" r:id="rId30"/>
    <sheet name="44410-RANGE TWP" sheetId="31" r:id="rId31"/>
    <sheet name="44980-SOMERFORD TWP" sheetId="32" r:id="rId32"/>
    <sheet name="45171-STOKES TWP" sheetId="33" r:id="rId33"/>
    <sheet name="47141-UNION TWP" sheetId="34" r:id="rId34"/>
    <sheet name="53901-JEFFERSON CORP" sheetId="35" r:id="rId35"/>
    <sheet name="54460-LONDON CITY" sheetId="36" r:id="rId36"/>
    <sheet name="55150-MIDWAY CORP" sheetId="37" r:id="rId37"/>
    <sheet name="55530-MT. STERLING CORP" sheetId="38" r:id="rId38"/>
    <sheet name="56720-PLAIN CITY CORP" sheetId="39" r:id="rId39"/>
    <sheet name="57370-S. SOLON CORP" sheetId="40" r:id="rId40"/>
    <sheet name="61201-CENTRAL TWP JNT FIRE DIST" sheetId="41" r:id="rId41"/>
    <sheet name="61225-HURT-BATT MEM LIBRARY OF " sheetId="42" r:id="rId42"/>
    <sheet name="61109-LONDON PUBLIC LIBRARY" sheetId="43" r:id="rId43"/>
    <sheet name="60440-MADISON CO. EMERGENCY MED" sheetId="44" r:id="rId44"/>
    <sheet name="61269-MECHANICSBURG PUBLIC LIBR" sheetId="45" r:id="rId45"/>
    <sheet name="61202-PLAIN CITY PUBLIC LIBRARY" sheetId="46" r:id="rId46"/>
    <sheet name="61123-PLEASANT DARBY UNION CEME" sheetId="47" r:id="rId47"/>
    <sheet name="61060-PLEASANT VALLEY JNT FIRE " sheetId="48" r:id="rId48"/>
    <sheet name="60680-STERLING JOINT AMBULANCE " sheetId="49" r:id="rId49"/>
    <sheet name="61147-TRI-COUNTY JOINT FIRE DIS" sheetId="50" r:id="rId50"/>
  </sheets>
  <definedNames>
    <definedName name="_xlnm.Print_Titles" localSheetId="7">'104901-VETERANS RELIEF'!$A:$A</definedName>
    <definedName name="_xlnm.Print_Titles" localSheetId="3">'104902-MAD CO BD OF DEVELOPMENT'!$A:$A</definedName>
    <definedName name="_xlnm.Print_Titles" localSheetId="2">'104903-HEALTH SERVICES'!$A:$A</definedName>
    <definedName name="_xlnm.Print_Titles" localSheetId="5">'104904-MENTAL HEALTH &amp; RECOVERY'!$A:$A</definedName>
    <definedName name="_xlnm.Print_Titles" localSheetId="1">'104905-9-1-1'!$A:$A</definedName>
    <definedName name="_xlnm.Print_Titles" localSheetId="6">'104906-SENIOR CITIZENS'!$A:$A</definedName>
    <definedName name="_xlnm.Print_Titles" localSheetId="4">'10490-MADISON COUNTY'!$A:$A</definedName>
    <definedName name="_xlnm.Print_Titles" localSheetId="8">'21700-FAIRBANKS LSD'!$A:$A</definedName>
    <definedName name="_xlnm.Print_Titles" localSheetId="9">'22540-JEFFERSON LSD (MADISON CO'!$A:$A</definedName>
    <definedName name="_xlnm.Print_Titles" localSheetId="10">'22590-JONATHAN ALDER LSD'!$A:$A</definedName>
    <definedName name="_xlnm.Print_Titles" localSheetId="11">'22960-LONDON CSD'!$A:$A</definedName>
    <definedName name="_xlnm.Print_Titles" localSheetId="12">'23130-MADISON PLAINS LSD'!$A:$A</definedName>
    <definedName name="_xlnm.Print_Titles" localSheetId="13">'23320-MECHANICSBURG EVSD'!$A:$A</definedName>
    <definedName name="_xlnm.Print_Titles" localSheetId="14">'23380-MIAMI TRACE LSD'!$A:$A</definedName>
    <definedName name="_xlnm.Print_Titles" localSheetId="15">'25940-WESTFALL LSD'!$A:$A</definedName>
    <definedName name="_xlnm.Print_Titles" localSheetId="19">'30070-TOLLES CAREER &amp; TECHNICAL'!$A:$A</definedName>
    <definedName name="_xlnm.Print_Titles" localSheetId="16">'30160-GREAT OAKS JVSD'!$A:$A</definedName>
    <definedName name="_xlnm.Print_Titles" localSheetId="17">'30290-OHIO HI-POINT JVSD'!$A:$A</definedName>
    <definedName name="_xlnm.Print_Titles" localSheetId="18">'30310-PICKAWAY-ROSS COUNTY JVSD'!$A:$A</definedName>
    <definedName name="_xlnm.Print_Titles" localSheetId="20">'40891-CANAAN TWP'!$A:$A</definedName>
    <definedName name="_xlnm.Print_Titles" localSheetId="21">'41410-DARBY TWP'!$A:$A</definedName>
    <definedName name="_xlnm.Print_Titles" localSheetId="22">'41430-DEER CREEK TWP'!$A:$A</definedName>
    <definedName name="_xlnm.Print_Titles" localSheetId="23">'41734-FAIRFIELD TWP'!$A:$A</definedName>
    <definedName name="_xlnm.Print_Titles" localSheetId="26">'43900-OAK RUN TWP'!$A:$A</definedName>
    <definedName name="_xlnm.Print_Titles" localSheetId="27">'44013-PAINT TWP'!$A:$A</definedName>
    <definedName name="_xlnm.Print_Titles" localSheetId="28">'44215-PIKE TWP'!$A:$A</definedName>
    <definedName name="_xlnm.Print_Titles" localSheetId="29">'44259-PLEASANT TWP'!$A:$A</definedName>
    <definedName name="_xlnm.Print_Titles" localSheetId="30">'44410-RANGE TWP'!$A:$A</definedName>
    <definedName name="_xlnm.Print_Titles" localSheetId="31">'44980-SOMERFORD TWP'!$A:$A</definedName>
    <definedName name="_xlnm.Print_Titles" localSheetId="32">'45171-STOKES TWP'!$A:$A</definedName>
    <definedName name="_xlnm.Print_Titles" localSheetId="24">'47058-JEFFERSON TWP'!$A:$A</definedName>
    <definedName name="_xlnm.Print_Titles" localSheetId="25">'47101-MONROE TWP'!$A:$A</definedName>
    <definedName name="_xlnm.Print_Titles" localSheetId="33">'47141-UNION TWP'!$A:$A</definedName>
    <definedName name="_xlnm.Print_Titles" localSheetId="34">'53901-JEFFERSON CORP'!$A:$A</definedName>
    <definedName name="_xlnm.Print_Titles" localSheetId="35">'54460-LONDON CITY'!$A:$A</definedName>
    <definedName name="_xlnm.Print_Titles" localSheetId="36">'55150-MIDWAY CORP'!$A:$A</definedName>
    <definedName name="_xlnm.Print_Titles" localSheetId="37">'55530-MT. STERLING CORP'!$A:$A</definedName>
    <definedName name="_xlnm.Print_Titles" localSheetId="38">'56720-PLAIN CITY CORP'!$A:$A</definedName>
    <definedName name="_xlnm.Print_Titles" localSheetId="39">'57370-S. SOLON CORP'!$A:$A</definedName>
    <definedName name="_xlnm.Print_Titles" localSheetId="43">'60440-MADISON CO. EMERGENCY MED'!$A:$A</definedName>
    <definedName name="_xlnm.Print_Titles" localSheetId="48">'60680-STERLING JOINT AMBULANCE '!$A:$A</definedName>
    <definedName name="_xlnm.Print_Titles" localSheetId="47">'61060-PLEASANT VALLEY JNT FIRE '!$A:$A</definedName>
    <definedName name="_xlnm.Print_Titles" localSheetId="42">'61109-LONDON PUBLIC LIBRARY'!$A:$A</definedName>
    <definedName name="_xlnm.Print_Titles" localSheetId="46">'61123-PLEASANT DARBY UNION CEME'!$A:$A</definedName>
    <definedName name="_xlnm.Print_Titles" localSheetId="49">'61147-TRI-COUNTY JOINT FIRE DIS'!$A:$A</definedName>
    <definedName name="_xlnm.Print_Titles" localSheetId="40">'61201-CENTRAL TWP JNT FIRE DIST'!$A:$A</definedName>
    <definedName name="_xlnm.Print_Titles" localSheetId="45">'61202-PLAIN CITY PUBLIC LIBRARY'!$A:$A</definedName>
    <definedName name="_xlnm.Print_Titles" localSheetId="41">'61225-HURT-BATT MEM LIBRARY OF '!$A:$A</definedName>
    <definedName name="_xlnm.Print_Titles" localSheetId="44">'61269-MECHANICSBURG PUBLIC LIBR'!$A:$A</definedName>
    <definedName name="_xlnm.Print_Titles" localSheetId="0">'MADISON COUNTY SUMMARY'!$A:$A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50" l="1"/>
  <c r="D31" i="50"/>
  <c r="C28" i="50"/>
  <c r="B28" i="50"/>
  <c r="D27" i="50"/>
  <c r="D26" i="50"/>
  <c r="D25" i="50"/>
  <c r="D24" i="50"/>
  <c r="D23" i="50"/>
  <c r="C19" i="50"/>
  <c r="B19" i="50"/>
  <c r="D19" i="50" s="1"/>
  <c r="D18" i="50"/>
  <c r="D17" i="50"/>
  <c r="D16" i="50"/>
  <c r="D15" i="50"/>
  <c r="D14" i="50"/>
  <c r="D13" i="50"/>
  <c r="D9" i="50"/>
  <c r="D8" i="50"/>
  <c r="C7" i="50"/>
  <c r="C10" i="50" s="1"/>
  <c r="C20" i="50" s="1"/>
  <c r="C30" i="50" s="1"/>
  <c r="C33" i="50" s="1"/>
  <c r="B7" i="50"/>
  <c r="D7" i="50" s="1"/>
  <c r="D6" i="50"/>
  <c r="D5" i="50"/>
  <c r="D4" i="50"/>
  <c r="F32" i="49"/>
  <c r="F31" i="49"/>
  <c r="C30" i="49"/>
  <c r="C33" i="49" s="1"/>
  <c r="E28" i="49"/>
  <c r="D28" i="49"/>
  <c r="C28" i="49"/>
  <c r="B28" i="49"/>
  <c r="F28" i="49" s="1"/>
  <c r="AL49" i="1" s="1"/>
  <c r="F27" i="49"/>
  <c r="F26" i="49"/>
  <c r="F25" i="49"/>
  <c r="F24" i="49"/>
  <c r="F23" i="49"/>
  <c r="E19" i="49"/>
  <c r="D19" i="49"/>
  <c r="C19" i="49"/>
  <c r="B19" i="49"/>
  <c r="B20" i="49" s="1"/>
  <c r="F18" i="49"/>
  <c r="F17" i="49"/>
  <c r="F16" i="49"/>
  <c r="F15" i="49"/>
  <c r="F14" i="49"/>
  <c r="F13" i="49"/>
  <c r="E10" i="49"/>
  <c r="E20" i="49" s="1"/>
  <c r="E30" i="49" s="1"/>
  <c r="E33" i="49" s="1"/>
  <c r="B10" i="49"/>
  <c r="F9" i="49"/>
  <c r="F8" i="49"/>
  <c r="E7" i="49"/>
  <c r="D7" i="49"/>
  <c r="D10" i="49" s="1"/>
  <c r="D20" i="49" s="1"/>
  <c r="D30" i="49" s="1"/>
  <c r="D33" i="49" s="1"/>
  <c r="C7" i="49"/>
  <c r="C10" i="49" s="1"/>
  <c r="C20" i="49" s="1"/>
  <c r="B7" i="49"/>
  <c r="F7" i="49" s="1"/>
  <c r="F6" i="49"/>
  <c r="F5" i="49"/>
  <c r="F4" i="49"/>
  <c r="D32" i="48"/>
  <c r="D31" i="48"/>
  <c r="C28" i="48"/>
  <c r="B28" i="48"/>
  <c r="D28" i="48" s="1"/>
  <c r="D27" i="48"/>
  <c r="D26" i="48"/>
  <c r="D25" i="48"/>
  <c r="D24" i="48"/>
  <c r="D23" i="48"/>
  <c r="D19" i="48"/>
  <c r="C19" i="48"/>
  <c r="B19" i="48"/>
  <c r="D18" i="48"/>
  <c r="D17" i="48"/>
  <c r="D16" i="48"/>
  <c r="D15" i="48"/>
  <c r="D14" i="48"/>
  <c r="D13" i="48"/>
  <c r="D9" i="48"/>
  <c r="D8" i="48"/>
  <c r="C7" i="48"/>
  <c r="C10" i="48" s="1"/>
  <c r="C20" i="48" s="1"/>
  <c r="C30" i="48" s="1"/>
  <c r="C33" i="48" s="1"/>
  <c r="B7" i="48"/>
  <c r="D7" i="48" s="1"/>
  <c r="Q50" i="1" s="1"/>
  <c r="D6" i="48"/>
  <c r="D5" i="48"/>
  <c r="D4" i="48"/>
  <c r="C32" i="47"/>
  <c r="C31" i="47"/>
  <c r="B28" i="47"/>
  <c r="C28" i="47" s="1"/>
  <c r="C27" i="47"/>
  <c r="C26" i="47"/>
  <c r="C25" i="47"/>
  <c r="C24" i="47"/>
  <c r="C23" i="47"/>
  <c r="B19" i="47"/>
  <c r="C19" i="47" s="1"/>
  <c r="C18" i="47"/>
  <c r="C17" i="47"/>
  <c r="C16" i="47"/>
  <c r="C15" i="47"/>
  <c r="C14" i="47"/>
  <c r="C13" i="47"/>
  <c r="C9" i="47"/>
  <c r="C8" i="47"/>
  <c r="B7" i="47"/>
  <c r="C7" i="47" s="1"/>
  <c r="C6" i="47"/>
  <c r="C5" i="47"/>
  <c r="C4" i="47"/>
  <c r="C32" i="46"/>
  <c r="C31" i="46"/>
  <c r="C28" i="46"/>
  <c r="B28" i="46"/>
  <c r="C27" i="46"/>
  <c r="C26" i="46"/>
  <c r="C25" i="46"/>
  <c r="C24" i="46"/>
  <c r="C23" i="46"/>
  <c r="C19" i="46"/>
  <c r="B19" i="46"/>
  <c r="C18" i="46"/>
  <c r="C17" i="46"/>
  <c r="C16" i="46"/>
  <c r="C15" i="46"/>
  <c r="C14" i="46"/>
  <c r="C13" i="46"/>
  <c r="C9" i="46"/>
  <c r="C8" i="46"/>
  <c r="C7" i="46"/>
  <c r="B7" i="46"/>
  <c r="B10" i="46" s="1"/>
  <c r="C6" i="46"/>
  <c r="C5" i="46"/>
  <c r="C4" i="46"/>
  <c r="C32" i="45"/>
  <c r="C31" i="45"/>
  <c r="B28" i="45"/>
  <c r="C28" i="45" s="1"/>
  <c r="C27" i="45"/>
  <c r="C26" i="45"/>
  <c r="C25" i="45"/>
  <c r="C24" i="45"/>
  <c r="C23" i="45"/>
  <c r="B19" i="45"/>
  <c r="C19" i="45" s="1"/>
  <c r="C18" i="45"/>
  <c r="C17" i="45"/>
  <c r="C16" i="45"/>
  <c r="C15" i="45"/>
  <c r="C14" i="45"/>
  <c r="C13" i="45"/>
  <c r="C9" i="45"/>
  <c r="C8" i="45"/>
  <c r="B7" i="45"/>
  <c r="C7" i="45" s="1"/>
  <c r="C6" i="45"/>
  <c r="C5" i="45"/>
  <c r="C4" i="45"/>
  <c r="D32" i="44"/>
  <c r="D31" i="44"/>
  <c r="D28" i="44"/>
  <c r="C28" i="44"/>
  <c r="B28" i="44"/>
  <c r="D27" i="44"/>
  <c r="D26" i="44"/>
  <c r="D25" i="44"/>
  <c r="D24" i="44"/>
  <c r="D23" i="44"/>
  <c r="C19" i="44"/>
  <c r="D19" i="44" s="1"/>
  <c r="AC48" i="1" s="1"/>
  <c r="B19" i="44"/>
  <c r="D18" i="44"/>
  <c r="D17" i="44"/>
  <c r="D16" i="44"/>
  <c r="D15" i="44"/>
  <c r="D14" i="44"/>
  <c r="D13" i="44"/>
  <c r="D9" i="44"/>
  <c r="D8" i="44"/>
  <c r="C7" i="44"/>
  <c r="C10" i="44" s="1"/>
  <c r="C20" i="44" s="1"/>
  <c r="C30" i="44" s="1"/>
  <c r="C33" i="44" s="1"/>
  <c r="B7" i="44"/>
  <c r="D7" i="44" s="1"/>
  <c r="D6" i="44"/>
  <c r="D5" i="44"/>
  <c r="D4" i="44"/>
  <c r="D32" i="43"/>
  <c r="D31" i="43"/>
  <c r="C28" i="43"/>
  <c r="D28" i="43" s="1"/>
  <c r="AL56" i="1" s="1"/>
  <c r="B28" i="43"/>
  <c r="D27" i="43"/>
  <c r="D26" i="43"/>
  <c r="D25" i="43"/>
  <c r="D24" i="43"/>
  <c r="D23" i="43"/>
  <c r="C20" i="43"/>
  <c r="C30" i="43" s="1"/>
  <c r="C33" i="43" s="1"/>
  <c r="D19" i="43"/>
  <c r="C19" i="43"/>
  <c r="B19" i="43"/>
  <c r="D18" i="43"/>
  <c r="D17" i="43"/>
  <c r="D16" i="43"/>
  <c r="D15" i="43"/>
  <c r="D14" i="43"/>
  <c r="D13" i="43"/>
  <c r="C10" i="43"/>
  <c r="D9" i="43"/>
  <c r="D8" i="43"/>
  <c r="C7" i="43"/>
  <c r="B7" i="43"/>
  <c r="B10" i="43" s="1"/>
  <c r="B20" i="43" s="1"/>
  <c r="B30" i="43" s="1"/>
  <c r="D6" i="43"/>
  <c r="D5" i="43"/>
  <c r="D4" i="43"/>
  <c r="C32" i="42"/>
  <c r="C31" i="42"/>
  <c r="C28" i="42"/>
  <c r="B28" i="42"/>
  <c r="C27" i="42"/>
  <c r="C26" i="42"/>
  <c r="C25" i="42"/>
  <c r="C24" i="42"/>
  <c r="C23" i="42"/>
  <c r="B19" i="42"/>
  <c r="C19" i="42" s="1"/>
  <c r="C18" i="42"/>
  <c r="C17" i="42"/>
  <c r="C16" i="42"/>
  <c r="C15" i="42"/>
  <c r="C14" i="42"/>
  <c r="C13" i="42"/>
  <c r="C9" i="42"/>
  <c r="C8" i="42"/>
  <c r="B7" i="42"/>
  <c r="C7" i="42" s="1"/>
  <c r="C6" i="42"/>
  <c r="C5" i="42"/>
  <c r="C4" i="42"/>
  <c r="C32" i="41"/>
  <c r="C31" i="41"/>
  <c r="C28" i="41"/>
  <c r="B28" i="41"/>
  <c r="C27" i="41"/>
  <c r="C26" i="41"/>
  <c r="C25" i="41"/>
  <c r="C24" i="41"/>
  <c r="C23" i="41"/>
  <c r="B19" i="41"/>
  <c r="C19" i="41" s="1"/>
  <c r="C18" i="41"/>
  <c r="C17" i="41"/>
  <c r="C16" i="41"/>
  <c r="C15" i="41"/>
  <c r="C14" i="41"/>
  <c r="C13" i="41"/>
  <c r="B10" i="41"/>
  <c r="C10" i="41" s="1"/>
  <c r="C9" i="41"/>
  <c r="C8" i="41"/>
  <c r="B7" i="41"/>
  <c r="C7" i="41" s="1"/>
  <c r="C6" i="41"/>
  <c r="C5" i="41"/>
  <c r="C4" i="41"/>
  <c r="D32" i="40"/>
  <c r="D31" i="40"/>
  <c r="D28" i="40"/>
  <c r="C28" i="40"/>
  <c r="B28" i="40"/>
  <c r="D27" i="40"/>
  <c r="D26" i="40"/>
  <c r="D25" i="40"/>
  <c r="D24" i="40"/>
  <c r="D23" i="40"/>
  <c r="C19" i="40"/>
  <c r="B19" i="40"/>
  <c r="D18" i="40"/>
  <c r="D17" i="40"/>
  <c r="D16" i="40"/>
  <c r="D15" i="40"/>
  <c r="D14" i="40"/>
  <c r="D13" i="40"/>
  <c r="C10" i="40"/>
  <c r="B10" i="40"/>
  <c r="D9" i="40"/>
  <c r="D8" i="40"/>
  <c r="D7" i="40"/>
  <c r="C7" i="40"/>
  <c r="B7" i="40"/>
  <c r="D6" i="40"/>
  <c r="D5" i="40"/>
  <c r="D4" i="40"/>
  <c r="E32" i="39"/>
  <c r="E31" i="39"/>
  <c r="D28" i="39"/>
  <c r="C28" i="39"/>
  <c r="B28" i="39"/>
  <c r="E27" i="39"/>
  <c r="E26" i="39"/>
  <c r="E25" i="39"/>
  <c r="E24" i="39"/>
  <c r="E23" i="39"/>
  <c r="D19" i="39"/>
  <c r="C19" i="39"/>
  <c r="E19" i="39" s="1"/>
  <c r="B19" i="39"/>
  <c r="E18" i="39"/>
  <c r="E17" i="39"/>
  <c r="E16" i="39"/>
  <c r="E15" i="39"/>
  <c r="E14" i="39"/>
  <c r="E13" i="39"/>
  <c r="D10" i="39"/>
  <c r="D20" i="39" s="1"/>
  <c r="E9" i="39"/>
  <c r="E8" i="39"/>
  <c r="D7" i="39"/>
  <c r="C7" i="39"/>
  <c r="C10" i="39" s="1"/>
  <c r="C20" i="39" s="1"/>
  <c r="C30" i="39" s="1"/>
  <c r="C33" i="39" s="1"/>
  <c r="B7" i="39"/>
  <c r="E6" i="39"/>
  <c r="E5" i="39"/>
  <c r="E4" i="39"/>
  <c r="N42" i="1" s="1"/>
  <c r="C32" i="38"/>
  <c r="C31" i="38"/>
  <c r="B28" i="38"/>
  <c r="C28" i="38" s="1"/>
  <c r="C27" i="38"/>
  <c r="C26" i="38"/>
  <c r="C25" i="38"/>
  <c r="C24" i="38"/>
  <c r="C23" i="38"/>
  <c r="B19" i="38"/>
  <c r="C19" i="38" s="1"/>
  <c r="AC44" i="1" s="1"/>
  <c r="C18" i="38"/>
  <c r="AB44" i="1" s="1"/>
  <c r="C17" i="38"/>
  <c r="C16" i="38"/>
  <c r="C15" i="38"/>
  <c r="C14" i="38"/>
  <c r="X44" i="1" s="1"/>
  <c r="C13" i="38"/>
  <c r="C9" i="38"/>
  <c r="C8" i="38"/>
  <c r="B7" i="38"/>
  <c r="C7" i="38" s="1"/>
  <c r="C6" i="38"/>
  <c r="C5" i="38"/>
  <c r="C4" i="38"/>
  <c r="D33" i="37"/>
  <c r="E32" i="37"/>
  <c r="E31" i="37"/>
  <c r="D30" i="37"/>
  <c r="D28" i="37"/>
  <c r="C28" i="37"/>
  <c r="B28" i="37"/>
  <c r="E28" i="37" s="1"/>
  <c r="E27" i="37"/>
  <c r="E26" i="37"/>
  <c r="E25" i="37"/>
  <c r="E24" i="37"/>
  <c r="E23" i="37"/>
  <c r="D20" i="37"/>
  <c r="C20" i="37"/>
  <c r="D19" i="37"/>
  <c r="C19" i="37"/>
  <c r="E19" i="37" s="1"/>
  <c r="B19" i="37"/>
  <c r="E18" i="37"/>
  <c r="E17" i="37"/>
  <c r="E16" i="37"/>
  <c r="E15" i="37"/>
  <c r="E14" i="37"/>
  <c r="E13" i="37"/>
  <c r="C10" i="37"/>
  <c r="E10" i="37" s="1"/>
  <c r="B10" i="37"/>
  <c r="B20" i="37" s="1"/>
  <c r="B30" i="37" s="1"/>
  <c r="E9" i="37"/>
  <c r="E8" i="37"/>
  <c r="E7" i="37"/>
  <c r="D7" i="37"/>
  <c r="D10" i="37" s="1"/>
  <c r="C7" i="37"/>
  <c r="B7" i="37"/>
  <c r="E6" i="37"/>
  <c r="E5" i="37"/>
  <c r="E4" i="37"/>
  <c r="G32" i="36"/>
  <c r="G31" i="36"/>
  <c r="AO47" i="1" s="1"/>
  <c r="F28" i="36"/>
  <c r="E28" i="36"/>
  <c r="D28" i="36"/>
  <c r="C28" i="36"/>
  <c r="B28" i="36"/>
  <c r="G28" i="36" s="1"/>
  <c r="AL47" i="1" s="1"/>
  <c r="G27" i="36"/>
  <c r="G26" i="36"/>
  <c r="G25" i="36"/>
  <c r="G24" i="36"/>
  <c r="G23" i="36"/>
  <c r="B20" i="36"/>
  <c r="F19" i="36"/>
  <c r="E19" i="36"/>
  <c r="D19" i="36"/>
  <c r="C19" i="36"/>
  <c r="G19" i="36" s="1"/>
  <c r="B19" i="36"/>
  <c r="G18" i="36"/>
  <c r="G17" i="36"/>
  <c r="G16" i="36"/>
  <c r="G15" i="36"/>
  <c r="G14" i="36"/>
  <c r="G13" i="36"/>
  <c r="E10" i="36"/>
  <c r="E20" i="36" s="1"/>
  <c r="E30" i="36" s="1"/>
  <c r="E33" i="36" s="1"/>
  <c r="D10" i="36"/>
  <c r="D20" i="36" s="1"/>
  <c r="D30" i="36" s="1"/>
  <c r="D33" i="36" s="1"/>
  <c r="G9" i="36"/>
  <c r="G8" i="36"/>
  <c r="F7" i="36"/>
  <c r="F10" i="36" s="1"/>
  <c r="F20" i="36" s="1"/>
  <c r="F30" i="36" s="1"/>
  <c r="F33" i="36" s="1"/>
  <c r="E7" i="36"/>
  <c r="D7" i="36"/>
  <c r="C7" i="36"/>
  <c r="C10" i="36" s="1"/>
  <c r="C20" i="36" s="1"/>
  <c r="C30" i="36" s="1"/>
  <c r="C33" i="36" s="1"/>
  <c r="B7" i="36"/>
  <c r="B10" i="36" s="1"/>
  <c r="G6" i="36"/>
  <c r="G5" i="36"/>
  <c r="G4" i="36"/>
  <c r="D32" i="35"/>
  <c r="D31" i="35"/>
  <c r="C28" i="35"/>
  <c r="B28" i="35"/>
  <c r="D28" i="35" s="1"/>
  <c r="D27" i="35"/>
  <c r="D26" i="35"/>
  <c r="D25" i="35"/>
  <c r="D24" i="35"/>
  <c r="D23" i="35"/>
  <c r="D19" i="35"/>
  <c r="C19" i="35"/>
  <c r="B19" i="35"/>
  <c r="D18" i="35"/>
  <c r="D17" i="35"/>
  <c r="D16" i="35"/>
  <c r="D15" i="35"/>
  <c r="D14" i="35"/>
  <c r="D13" i="35"/>
  <c r="D9" i="35"/>
  <c r="D8" i="35"/>
  <c r="C7" i="35"/>
  <c r="C10" i="35" s="1"/>
  <c r="C20" i="35" s="1"/>
  <c r="C30" i="35" s="1"/>
  <c r="C33" i="35" s="1"/>
  <c r="B7" i="35"/>
  <c r="D6" i="35"/>
  <c r="D5" i="35"/>
  <c r="D4" i="35"/>
  <c r="C32" i="34"/>
  <c r="C31" i="34"/>
  <c r="C28" i="34"/>
  <c r="B28" i="34"/>
  <c r="C27" i="34"/>
  <c r="C26" i="34"/>
  <c r="C25" i="34"/>
  <c r="C24" i="34"/>
  <c r="C23" i="34"/>
  <c r="C19" i="34"/>
  <c r="B19" i="34"/>
  <c r="C18" i="34"/>
  <c r="C17" i="34"/>
  <c r="C16" i="34"/>
  <c r="C15" i="34"/>
  <c r="C14" i="34"/>
  <c r="C13" i="34"/>
  <c r="C9" i="34"/>
  <c r="C8" i="34"/>
  <c r="C7" i="34"/>
  <c r="B7" i="34"/>
  <c r="B10" i="34" s="1"/>
  <c r="B20" i="34" s="1"/>
  <c r="C6" i="34"/>
  <c r="C5" i="34"/>
  <c r="C4" i="34"/>
  <c r="N41" i="1" s="1"/>
  <c r="G32" i="33"/>
  <c r="G31" i="33"/>
  <c r="E30" i="33"/>
  <c r="E33" i="33" s="1"/>
  <c r="F28" i="33"/>
  <c r="E28" i="33"/>
  <c r="D28" i="33"/>
  <c r="C28" i="33"/>
  <c r="B28" i="33"/>
  <c r="G27" i="33"/>
  <c r="G26" i="33"/>
  <c r="G25" i="33"/>
  <c r="G24" i="33"/>
  <c r="G23" i="33"/>
  <c r="D20" i="33"/>
  <c r="D30" i="33" s="1"/>
  <c r="D33" i="33" s="1"/>
  <c r="F19" i="33"/>
  <c r="E19" i="33"/>
  <c r="D19" i="33"/>
  <c r="C19" i="33"/>
  <c r="B19" i="33"/>
  <c r="G18" i="33"/>
  <c r="G17" i="33"/>
  <c r="G16" i="33"/>
  <c r="G15" i="33"/>
  <c r="G14" i="33"/>
  <c r="G13" i="33"/>
  <c r="F10" i="33"/>
  <c r="F20" i="33" s="1"/>
  <c r="D10" i="33"/>
  <c r="C10" i="33"/>
  <c r="C20" i="33" s="1"/>
  <c r="C30" i="33" s="1"/>
  <c r="C33" i="33" s="1"/>
  <c r="G9" i="33"/>
  <c r="G8" i="33"/>
  <c r="F7" i="33"/>
  <c r="E7" i="33"/>
  <c r="E10" i="33" s="1"/>
  <c r="E20" i="33" s="1"/>
  <c r="D7" i="33"/>
  <c r="C7" i="33"/>
  <c r="G7" i="33" s="1"/>
  <c r="B7" i="33"/>
  <c r="B10" i="33" s="1"/>
  <c r="G6" i="33"/>
  <c r="G5" i="33"/>
  <c r="G4" i="33"/>
  <c r="C32" i="32"/>
  <c r="C31" i="32"/>
  <c r="B28" i="32"/>
  <c r="C28" i="32" s="1"/>
  <c r="C27" i="32"/>
  <c r="C26" i="32"/>
  <c r="C25" i="32"/>
  <c r="C24" i="32"/>
  <c r="C23" i="32"/>
  <c r="B19" i="32"/>
  <c r="C19" i="32" s="1"/>
  <c r="C18" i="32"/>
  <c r="C17" i="32"/>
  <c r="C16" i="32"/>
  <c r="C15" i="32"/>
  <c r="C14" i="32"/>
  <c r="C13" i="32"/>
  <c r="C9" i="32"/>
  <c r="C8" i="32"/>
  <c r="B7" i="32"/>
  <c r="C7" i="32" s="1"/>
  <c r="C6" i="32"/>
  <c r="C5" i="32"/>
  <c r="C4" i="32"/>
  <c r="K32" i="31"/>
  <c r="K31" i="31"/>
  <c r="J28" i="31"/>
  <c r="I28" i="31"/>
  <c r="H28" i="31"/>
  <c r="G28" i="31"/>
  <c r="F28" i="31"/>
  <c r="E28" i="31"/>
  <c r="D28" i="31"/>
  <c r="C28" i="31"/>
  <c r="B28" i="31"/>
  <c r="K28" i="31" s="1"/>
  <c r="K27" i="31"/>
  <c r="K26" i="31"/>
  <c r="K25" i="31"/>
  <c r="K24" i="31"/>
  <c r="K23" i="31"/>
  <c r="B20" i="31"/>
  <c r="J19" i="31"/>
  <c r="I19" i="31"/>
  <c r="H19" i="31"/>
  <c r="H20" i="31" s="1"/>
  <c r="H30" i="31" s="1"/>
  <c r="H33" i="31" s="1"/>
  <c r="G19" i="31"/>
  <c r="F19" i="31"/>
  <c r="E19" i="31"/>
  <c r="D19" i="31"/>
  <c r="C19" i="31"/>
  <c r="K19" i="31" s="1"/>
  <c r="AC37" i="1" s="1"/>
  <c r="B19" i="31"/>
  <c r="K18" i="31"/>
  <c r="K17" i="31"/>
  <c r="K16" i="31"/>
  <c r="K15" i="31"/>
  <c r="K14" i="31"/>
  <c r="K13" i="31"/>
  <c r="G10" i="31"/>
  <c r="G20" i="31" s="1"/>
  <c r="G30" i="31" s="1"/>
  <c r="G33" i="31" s="1"/>
  <c r="B10" i="31"/>
  <c r="K9" i="31"/>
  <c r="K8" i="31"/>
  <c r="J7" i="31"/>
  <c r="J10" i="31" s="1"/>
  <c r="J20" i="31" s="1"/>
  <c r="I7" i="31"/>
  <c r="I10" i="31" s="1"/>
  <c r="I20" i="31" s="1"/>
  <c r="I30" i="31" s="1"/>
  <c r="I33" i="31" s="1"/>
  <c r="H7" i="31"/>
  <c r="H10" i="31" s="1"/>
  <c r="G7" i="31"/>
  <c r="F7" i="31"/>
  <c r="F10" i="31" s="1"/>
  <c r="F20" i="31" s="1"/>
  <c r="F30" i="31" s="1"/>
  <c r="F33" i="31" s="1"/>
  <c r="E7" i="31"/>
  <c r="E10" i="31" s="1"/>
  <c r="E20" i="31" s="1"/>
  <c r="E30" i="31" s="1"/>
  <c r="E33" i="31" s="1"/>
  <c r="D7" i="31"/>
  <c r="D10" i="31" s="1"/>
  <c r="C7" i="31"/>
  <c r="C10" i="31" s="1"/>
  <c r="C20" i="31" s="1"/>
  <c r="C30" i="31" s="1"/>
  <c r="C33" i="31" s="1"/>
  <c r="B7" i="31"/>
  <c r="K6" i="31"/>
  <c r="K5" i="31"/>
  <c r="K4" i="31"/>
  <c r="F32" i="30"/>
  <c r="F31" i="30"/>
  <c r="E28" i="30"/>
  <c r="D28" i="30"/>
  <c r="C28" i="30"/>
  <c r="B28" i="30"/>
  <c r="F27" i="30"/>
  <c r="AK35" i="1" s="1"/>
  <c r="F26" i="30"/>
  <c r="F25" i="30"/>
  <c r="F24" i="30"/>
  <c r="F23" i="30"/>
  <c r="AG35" i="1" s="1"/>
  <c r="E19" i="30"/>
  <c r="D19" i="30"/>
  <c r="C19" i="30"/>
  <c r="B19" i="30"/>
  <c r="F18" i="30"/>
  <c r="F17" i="30"/>
  <c r="AA35" i="1" s="1"/>
  <c r="F16" i="30"/>
  <c r="F15" i="30"/>
  <c r="F14" i="30"/>
  <c r="F13" i="30"/>
  <c r="W35" i="1" s="1"/>
  <c r="D10" i="30"/>
  <c r="F9" i="30"/>
  <c r="F8" i="30"/>
  <c r="R35" i="1" s="1"/>
  <c r="E7" i="30"/>
  <c r="E10" i="30" s="1"/>
  <c r="D7" i="30"/>
  <c r="C7" i="30"/>
  <c r="C10" i="30" s="1"/>
  <c r="C20" i="30" s="1"/>
  <c r="C30" i="30" s="1"/>
  <c r="C33" i="30" s="1"/>
  <c r="B7" i="30"/>
  <c r="B10" i="30" s="1"/>
  <c r="F6" i="30"/>
  <c r="F5" i="30"/>
  <c r="F4" i="30"/>
  <c r="N35" i="1" s="1"/>
  <c r="E32" i="29"/>
  <c r="E31" i="29"/>
  <c r="D28" i="29"/>
  <c r="C28" i="29"/>
  <c r="B28" i="29"/>
  <c r="E27" i="29"/>
  <c r="E26" i="29"/>
  <c r="E25" i="29"/>
  <c r="E24" i="29"/>
  <c r="E23" i="29"/>
  <c r="E19" i="29"/>
  <c r="D19" i="29"/>
  <c r="C19" i="29"/>
  <c r="B19" i="29"/>
  <c r="E18" i="29"/>
  <c r="E17" i="29"/>
  <c r="E16" i="29"/>
  <c r="E15" i="29"/>
  <c r="E14" i="29"/>
  <c r="E13" i="29"/>
  <c r="C10" i="29"/>
  <c r="C20" i="29" s="1"/>
  <c r="C30" i="29" s="1"/>
  <c r="C33" i="29" s="1"/>
  <c r="B10" i="29"/>
  <c r="E9" i="29"/>
  <c r="E8" i="29"/>
  <c r="D7" i="29"/>
  <c r="C7" i="29"/>
  <c r="B7" i="29"/>
  <c r="E6" i="29"/>
  <c r="E5" i="29"/>
  <c r="O34" i="1" s="1"/>
  <c r="E4" i="29"/>
  <c r="F32" i="28"/>
  <c r="F31" i="28"/>
  <c r="E28" i="28"/>
  <c r="D28" i="28"/>
  <c r="C28" i="28"/>
  <c r="B28" i="28"/>
  <c r="F27" i="28"/>
  <c r="F26" i="28"/>
  <c r="AJ33" i="1" s="1"/>
  <c r="F25" i="28"/>
  <c r="F24" i="28"/>
  <c r="F23" i="28"/>
  <c r="AG33" i="1" s="1"/>
  <c r="E19" i="28"/>
  <c r="D19" i="28"/>
  <c r="C19" i="28"/>
  <c r="B19" i="28"/>
  <c r="F18" i="28"/>
  <c r="F17" i="28"/>
  <c r="F16" i="28"/>
  <c r="F15" i="28"/>
  <c r="F14" i="28"/>
  <c r="F13" i="28"/>
  <c r="C10" i="28"/>
  <c r="C20" i="28" s="1"/>
  <c r="C30" i="28" s="1"/>
  <c r="C33" i="28" s="1"/>
  <c r="F9" i="28"/>
  <c r="F8" i="28"/>
  <c r="E7" i="28"/>
  <c r="E10" i="28" s="1"/>
  <c r="E20" i="28" s="1"/>
  <c r="D7" i="28"/>
  <c r="D10" i="28" s="1"/>
  <c r="C7" i="28"/>
  <c r="B7" i="28"/>
  <c r="B10" i="28" s="1"/>
  <c r="F6" i="28"/>
  <c r="P33" i="1" s="1"/>
  <c r="F5" i="28"/>
  <c r="F4" i="28"/>
  <c r="C32" i="27"/>
  <c r="C31" i="27"/>
  <c r="C28" i="27"/>
  <c r="B28" i="27"/>
  <c r="C27" i="27"/>
  <c r="AK32" i="1" s="1"/>
  <c r="C26" i="27"/>
  <c r="AJ32" i="1" s="1"/>
  <c r="C25" i="27"/>
  <c r="C24" i="27"/>
  <c r="C23" i="27"/>
  <c r="B19" i="27"/>
  <c r="C19" i="27" s="1"/>
  <c r="C18" i="27"/>
  <c r="C17" i="27"/>
  <c r="AA32" i="1" s="1"/>
  <c r="C16" i="27"/>
  <c r="C15" i="27"/>
  <c r="C14" i="27"/>
  <c r="C13" i="27"/>
  <c r="W32" i="1" s="1"/>
  <c r="C9" i="27"/>
  <c r="C8" i="27"/>
  <c r="B7" i="27"/>
  <c r="C6" i="27"/>
  <c r="C5" i="27"/>
  <c r="C4" i="27"/>
  <c r="C32" i="26"/>
  <c r="C31" i="26"/>
  <c r="C28" i="26"/>
  <c r="B28" i="26"/>
  <c r="C27" i="26"/>
  <c r="AK31" i="1" s="1"/>
  <c r="C26" i="26"/>
  <c r="C25" i="26"/>
  <c r="C24" i="26"/>
  <c r="C23" i="26"/>
  <c r="AG31" i="1" s="1"/>
  <c r="B19" i="26"/>
  <c r="C19" i="26" s="1"/>
  <c r="C18" i="26"/>
  <c r="C17" i="26"/>
  <c r="C16" i="26"/>
  <c r="C15" i="26"/>
  <c r="C14" i="26"/>
  <c r="C13" i="26"/>
  <c r="B10" i="26"/>
  <c r="C10" i="26" s="1"/>
  <c r="C9" i="26"/>
  <c r="C8" i="26"/>
  <c r="B7" i="26"/>
  <c r="C7" i="26" s="1"/>
  <c r="C6" i="26"/>
  <c r="C5" i="26"/>
  <c r="C4" i="26"/>
  <c r="F32" i="25"/>
  <c r="F31" i="25"/>
  <c r="D30" i="25"/>
  <c r="D33" i="25" s="1"/>
  <c r="E28" i="25"/>
  <c r="D28" i="25"/>
  <c r="C28" i="25"/>
  <c r="B28" i="25"/>
  <c r="F27" i="25"/>
  <c r="AK29" i="1" s="1"/>
  <c r="F26" i="25"/>
  <c r="F25" i="25"/>
  <c r="F24" i="25"/>
  <c r="F23" i="25"/>
  <c r="AG29" i="1" s="1"/>
  <c r="B20" i="25"/>
  <c r="E19" i="25"/>
  <c r="D19" i="25"/>
  <c r="C19" i="25"/>
  <c r="B19" i="25"/>
  <c r="F18" i="25"/>
  <c r="F17" i="25"/>
  <c r="F16" i="25"/>
  <c r="F15" i="25"/>
  <c r="F14" i="25"/>
  <c r="F13" i="25"/>
  <c r="D10" i="25"/>
  <c r="D20" i="25" s="1"/>
  <c r="F9" i="25"/>
  <c r="F8" i="25"/>
  <c r="E7" i="25"/>
  <c r="E10" i="25" s="1"/>
  <c r="D7" i="25"/>
  <c r="C7" i="25"/>
  <c r="C10" i="25" s="1"/>
  <c r="C20" i="25" s="1"/>
  <c r="C30" i="25" s="1"/>
  <c r="C33" i="25" s="1"/>
  <c r="B7" i="25"/>
  <c r="B10" i="25" s="1"/>
  <c r="F6" i="25"/>
  <c r="F5" i="25"/>
  <c r="F4" i="25"/>
  <c r="F32" i="24"/>
  <c r="F31" i="24"/>
  <c r="E28" i="24"/>
  <c r="D28" i="24"/>
  <c r="C28" i="24"/>
  <c r="B28" i="24"/>
  <c r="F27" i="24"/>
  <c r="F26" i="24"/>
  <c r="F25" i="24"/>
  <c r="F24" i="24"/>
  <c r="F23" i="24"/>
  <c r="E20" i="24"/>
  <c r="E30" i="24" s="1"/>
  <c r="E33" i="24" s="1"/>
  <c r="E19" i="24"/>
  <c r="D19" i="24"/>
  <c r="C19" i="24"/>
  <c r="B19" i="24"/>
  <c r="F19" i="24" s="1"/>
  <c r="AC28" i="1" s="1"/>
  <c r="F18" i="24"/>
  <c r="F17" i="24"/>
  <c r="F16" i="24"/>
  <c r="F15" i="24"/>
  <c r="F14" i="24"/>
  <c r="F13" i="24"/>
  <c r="E10" i="24"/>
  <c r="B10" i="24"/>
  <c r="F9" i="24"/>
  <c r="F8" i="24"/>
  <c r="E7" i="24"/>
  <c r="D7" i="24"/>
  <c r="D10" i="24" s="1"/>
  <c r="D20" i="24" s="1"/>
  <c r="D30" i="24" s="1"/>
  <c r="D33" i="24" s="1"/>
  <c r="C7" i="24"/>
  <c r="C10" i="24" s="1"/>
  <c r="C20" i="24" s="1"/>
  <c r="C30" i="24" s="1"/>
  <c r="C33" i="24" s="1"/>
  <c r="B7" i="24"/>
  <c r="F6" i="24"/>
  <c r="F5" i="24"/>
  <c r="O28" i="1" s="1"/>
  <c r="F4" i="24"/>
  <c r="C32" i="23"/>
  <c r="C31" i="23"/>
  <c r="C28" i="23"/>
  <c r="AL27" i="1" s="1"/>
  <c r="B28" i="23"/>
  <c r="C27" i="23"/>
  <c r="C26" i="23"/>
  <c r="C25" i="23"/>
  <c r="AI27" i="1" s="1"/>
  <c r="C24" i="23"/>
  <c r="C23" i="23"/>
  <c r="C19" i="23"/>
  <c r="B19" i="23"/>
  <c r="C18" i="23"/>
  <c r="C17" i="23"/>
  <c r="C16" i="23"/>
  <c r="C15" i="23"/>
  <c r="C14" i="23"/>
  <c r="C13" i="23"/>
  <c r="C9" i="23"/>
  <c r="C8" i="23"/>
  <c r="C7" i="23"/>
  <c r="B7" i="23"/>
  <c r="B10" i="23" s="1"/>
  <c r="B20" i="23" s="1"/>
  <c r="C6" i="23"/>
  <c r="C5" i="23"/>
  <c r="C4" i="23"/>
  <c r="G32" i="22"/>
  <c r="G31" i="22"/>
  <c r="E30" i="22"/>
  <c r="E33" i="22" s="1"/>
  <c r="F28" i="22"/>
  <c r="E28" i="22"/>
  <c r="D28" i="22"/>
  <c r="C28" i="22"/>
  <c r="G28" i="22" s="1"/>
  <c r="AL26" i="1" s="1"/>
  <c r="B28" i="22"/>
  <c r="G27" i="22"/>
  <c r="G26" i="22"/>
  <c r="G25" i="22"/>
  <c r="G24" i="22"/>
  <c r="G23" i="22"/>
  <c r="E20" i="22"/>
  <c r="F19" i="22"/>
  <c r="E19" i="22"/>
  <c r="D19" i="22"/>
  <c r="C19" i="22"/>
  <c r="G19" i="22" s="1"/>
  <c r="AC26" i="1" s="1"/>
  <c r="B19" i="22"/>
  <c r="G18" i="22"/>
  <c r="G17" i="22"/>
  <c r="G16" i="22"/>
  <c r="Z26" i="1" s="1"/>
  <c r="G15" i="22"/>
  <c r="G14" i="22"/>
  <c r="G13" i="22"/>
  <c r="C10" i="22"/>
  <c r="G9" i="22"/>
  <c r="G8" i="22"/>
  <c r="F7" i="22"/>
  <c r="F10" i="22" s="1"/>
  <c r="F20" i="22" s="1"/>
  <c r="F30" i="22" s="1"/>
  <c r="F33" i="22" s="1"/>
  <c r="E7" i="22"/>
  <c r="E10" i="22" s="1"/>
  <c r="D7" i="22"/>
  <c r="D10" i="22" s="1"/>
  <c r="C7" i="22"/>
  <c r="B7" i="22"/>
  <c r="B10" i="22" s="1"/>
  <c r="B20" i="22" s="1"/>
  <c r="G6" i="22"/>
  <c r="G5" i="22"/>
  <c r="O26" i="1" s="1"/>
  <c r="G4" i="22"/>
  <c r="C32" i="21"/>
  <c r="C31" i="21"/>
  <c r="C28" i="21"/>
  <c r="AL25" i="1" s="1"/>
  <c r="B28" i="21"/>
  <c r="C27" i="21"/>
  <c r="C26" i="21"/>
  <c r="C25" i="21"/>
  <c r="AI25" i="1" s="1"/>
  <c r="C24" i="21"/>
  <c r="C23" i="21"/>
  <c r="C19" i="21"/>
  <c r="B19" i="21"/>
  <c r="C18" i="21"/>
  <c r="C17" i="21"/>
  <c r="C16" i="21"/>
  <c r="C15" i="21"/>
  <c r="C14" i="21"/>
  <c r="C13" i="21"/>
  <c r="C9" i="21"/>
  <c r="C8" i="21"/>
  <c r="R25" i="1" s="1"/>
  <c r="C7" i="21"/>
  <c r="B7" i="21"/>
  <c r="B10" i="21" s="1"/>
  <c r="B20" i="21" s="1"/>
  <c r="C6" i="21"/>
  <c r="C5" i="21"/>
  <c r="C4" i="21"/>
  <c r="C32" i="20"/>
  <c r="C31" i="20"/>
  <c r="C28" i="20"/>
  <c r="AL16" i="1" s="1"/>
  <c r="B28" i="20"/>
  <c r="C27" i="20"/>
  <c r="C26" i="20"/>
  <c r="C25" i="20"/>
  <c r="AI16" i="1" s="1"/>
  <c r="C24" i="20"/>
  <c r="C23" i="20"/>
  <c r="C19" i="20"/>
  <c r="AC16" i="1" s="1"/>
  <c r="B19" i="20"/>
  <c r="C18" i="20"/>
  <c r="C17" i="20"/>
  <c r="AA16" i="1" s="1"/>
  <c r="C16" i="20"/>
  <c r="C15" i="20"/>
  <c r="C14" i="20"/>
  <c r="C13" i="20"/>
  <c r="W16" i="1" s="1"/>
  <c r="C9" i="20"/>
  <c r="C8" i="20"/>
  <c r="C7" i="20"/>
  <c r="Q16" i="1" s="1"/>
  <c r="B7" i="20"/>
  <c r="B10" i="20" s="1"/>
  <c r="B20" i="20" s="1"/>
  <c r="C6" i="20"/>
  <c r="C5" i="20"/>
  <c r="C4" i="20"/>
  <c r="C33" i="19"/>
  <c r="E32" i="19"/>
  <c r="E31" i="19"/>
  <c r="E28" i="19"/>
  <c r="AL17" i="1" s="1"/>
  <c r="D28" i="19"/>
  <c r="C28" i="19"/>
  <c r="B28" i="19"/>
  <c r="E27" i="19"/>
  <c r="E26" i="19"/>
  <c r="E25" i="19"/>
  <c r="E24" i="19"/>
  <c r="E23" i="19"/>
  <c r="D19" i="19"/>
  <c r="C19" i="19"/>
  <c r="B19" i="19"/>
  <c r="E19" i="19" s="1"/>
  <c r="AC17" i="1" s="1"/>
  <c r="E18" i="19"/>
  <c r="E17" i="19"/>
  <c r="E16" i="19"/>
  <c r="E15" i="19"/>
  <c r="Y17" i="1" s="1"/>
  <c r="E14" i="19"/>
  <c r="E13" i="19"/>
  <c r="D10" i="19"/>
  <c r="D20" i="19" s="1"/>
  <c r="D30" i="19" s="1"/>
  <c r="D33" i="19" s="1"/>
  <c r="C10" i="19"/>
  <c r="C20" i="19" s="1"/>
  <c r="C30" i="19" s="1"/>
  <c r="E9" i="19"/>
  <c r="E8" i="19"/>
  <c r="E7" i="19"/>
  <c r="Q17" i="1" s="1"/>
  <c r="D7" i="19"/>
  <c r="C7" i="19"/>
  <c r="B7" i="19"/>
  <c r="B10" i="19" s="1"/>
  <c r="E6" i="19"/>
  <c r="E5" i="19"/>
  <c r="E4" i="19"/>
  <c r="D32" i="18"/>
  <c r="D31" i="18"/>
  <c r="D28" i="18"/>
  <c r="C28" i="18"/>
  <c r="B28" i="18"/>
  <c r="D27" i="18"/>
  <c r="D26" i="18"/>
  <c r="AJ19" i="1" s="1"/>
  <c r="D25" i="18"/>
  <c r="AI19" i="1" s="1"/>
  <c r="D24" i="18"/>
  <c r="D23" i="18"/>
  <c r="C20" i="18"/>
  <c r="C30" i="18" s="1"/>
  <c r="C33" i="18" s="1"/>
  <c r="C19" i="18"/>
  <c r="B19" i="18"/>
  <c r="D19" i="18" s="1"/>
  <c r="AC19" i="1" s="1"/>
  <c r="D18" i="18"/>
  <c r="D17" i="18"/>
  <c r="D16" i="18"/>
  <c r="D15" i="18"/>
  <c r="Y19" i="1" s="1"/>
  <c r="D14" i="18"/>
  <c r="D13" i="18"/>
  <c r="C10" i="18"/>
  <c r="D9" i="18"/>
  <c r="D8" i="18"/>
  <c r="R19" i="1" s="1"/>
  <c r="D7" i="18"/>
  <c r="C7" i="18"/>
  <c r="B7" i="18"/>
  <c r="B10" i="18" s="1"/>
  <c r="D6" i="18"/>
  <c r="D5" i="18"/>
  <c r="D4" i="18"/>
  <c r="C32" i="17"/>
  <c r="AP18" i="1" s="1"/>
  <c r="C31" i="17"/>
  <c r="C28" i="17"/>
  <c r="B28" i="17"/>
  <c r="C27" i="17"/>
  <c r="C26" i="17"/>
  <c r="C25" i="17"/>
  <c r="C24" i="17"/>
  <c r="C23" i="17"/>
  <c r="B19" i="17"/>
  <c r="C19" i="17" s="1"/>
  <c r="C18" i="17"/>
  <c r="C17" i="17"/>
  <c r="C16" i="17"/>
  <c r="C15" i="17"/>
  <c r="C14" i="17"/>
  <c r="C13" i="17"/>
  <c r="C9" i="17"/>
  <c r="S18" i="1" s="1"/>
  <c r="C8" i="17"/>
  <c r="B7" i="17"/>
  <c r="C7" i="17" s="1"/>
  <c r="C6" i="17"/>
  <c r="C5" i="17"/>
  <c r="O18" i="1" s="1"/>
  <c r="C4" i="17"/>
  <c r="H32" i="16"/>
  <c r="H31" i="16"/>
  <c r="G28" i="16"/>
  <c r="F28" i="16"/>
  <c r="E28" i="16"/>
  <c r="D28" i="16"/>
  <c r="C28" i="16"/>
  <c r="B28" i="16"/>
  <c r="H27" i="16"/>
  <c r="H26" i="16"/>
  <c r="H25" i="16"/>
  <c r="H24" i="16"/>
  <c r="H23" i="16"/>
  <c r="G20" i="16"/>
  <c r="F20" i="16"/>
  <c r="F30" i="16" s="1"/>
  <c r="F33" i="16" s="1"/>
  <c r="G19" i="16"/>
  <c r="F19" i="16"/>
  <c r="E19" i="16"/>
  <c r="D19" i="16"/>
  <c r="C19" i="16"/>
  <c r="B19" i="16"/>
  <c r="H18" i="16"/>
  <c r="H17" i="16"/>
  <c r="H16" i="16"/>
  <c r="H15" i="16"/>
  <c r="H14" i="16"/>
  <c r="H13" i="16"/>
  <c r="G10" i="16"/>
  <c r="F10" i="16"/>
  <c r="C10" i="16"/>
  <c r="C20" i="16" s="1"/>
  <c r="C30" i="16" s="1"/>
  <c r="C33" i="16" s="1"/>
  <c r="B10" i="16"/>
  <c r="H9" i="16"/>
  <c r="H8" i="16"/>
  <c r="G7" i="16"/>
  <c r="F7" i="16"/>
  <c r="E7" i="16"/>
  <c r="E10" i="16" s="1"/>
  <c r="D7" i="16"/>
  <c r="D10" i="16" s="1"/>
  <c r="D20" i="16" s="1"/>
  <c r="D30" i="16" s="1"/>
  <c r="D33" i="16" s="1"/>
  <c r="C7" i="16"/>
  <c r="B7" i="16"/>
  <c r="H6" i="16"/>
  <c r="H5" i="16"/>
  <c r="H4" i="16"/>
  <c r="N32" i="15"/>
  <c r="N31" i="15"/>
  <c r="J30" i="15"/>
  <c r="J33" i="15" s="1"/>
  <c r="M28" i="15"/>
  <c r="L28" i="15"/>
  <c r="K28" i="15"/>
  <c r="J28" i="15"/>
  <c r="I28" i="15"/>
  <c r="H28" i="15"/>
  <c r="G28" i="15"/>
  <c r="F28" i="15"/>
  <c r="E28" i="15"/>
  <c r="D28" i="15"/>
  <c r="C28" i="15"/>
  <c r="B28" i="15"/>
  <c r="N27" i="15"/>
  <c r="N26" i="15"/>
  <c r="N25" i="15"/>
  <c r="N24" i="15"/>
  <c r="N23" i="15"/>
  <c r="J20" i="15"/>
  <c r="F20" i="15"/>
  <c r="F30" i="15" s="1"/>
  <c r="F33" i="15" s="1"/>
  <c r="E20" i="15"/>
  <c r="E30" i="15" s="1"/>
  <c r="E33" i="15" s="1"/>
  <c r="M19" i="15"/>
  <c r="L19" i="15"/>
  <c r="K19" i="15"/>
  <c r="J19" i="15"/>
  <c r="I19" i="15"/>
  <c r="H19" i="15"/>
  <c r="G19" i="15"/>
  <c r="F19" i="15"/>
  <c r="E19" i="15"/>
  <c r="D19" i="15"/>
  <c r="C19" i="15"/>
  <c r="B19" i="15"/>
  <c r="N18" i="15"/>
  <c r="N17" i="15"/>
  <c r="N16" i="15"/>
  <c r="N15" i="15"/>
  <c r="N14" i="15"/>
  <c r="N13" i="15"/>
  <c r="J10" i="15"/>
  <c r="I10" i="15"/>
  <c r="I20" i="15" s="1"/>
  <c r="I30" i="15" s="1"/>
  <c r="I33" i="15" s="1"/>
  <c r="F10" i="15"/>
  <c r="B10" i="15"/>
  <c r="B20" i="15" s="1"/>
  <c r="B30" i="15" s="1"/>
  <c r="N9" i="15"/>
  <c r="N8" i="15"/>
  <c r="M7" i="15"/>
  <c r="M10" i="15" s="1"/>
  <c r="M20" i="15" s="1"/>
  <c r="M30" i="15" s="1"/>
  <c r="M33" i="15" s="1"/>
  <c r="L7" i="15"/>
  <c r="L10" i="15" s="1"/>
  <c r="L20" i="15" s="1"/>
  <c r="K7" i="15"/>
  <c r="K10" i="15" s="1"/>
  <c r="J7" i="15"/>
  <c r="I7" i="15"/>
  <c r="H7" i="15"/>
  <c r="H10" i="15" s="1"/>
  <c r="H20" i="15" s="1"/>
  <c r="G7" i="15"/>
  <c r="G10" i="15" s="1"/>
  <c r="F7" i="15"/>
  <c r="E7" i="15"/>
  <c r="E10" i="15" s="1"/>
  <c r="D7" i="15"/>
  <c r="D10" i="15" s="1"/>
  <c r="D20" i="15" s="1"/>
  <c r="C7" i="15"/>
  <c r="C10" i="15" s="1"/>
  <c r="B7" i="15"/>
  <c r="N7" i="15" s="1"/>
  <c r="N6" i="15"/>
  <c r="N5" i="15"/>
  <c r="O13" i="1" s="1"/>
  <c r="N4" i="15"/>
  <c r="H33" i="14"/>
  <c r="I32" i="14"/>
  <c r="I31" i="14"/>
  <c r="H28" i="14"/>
  <c r="G28" i="14"/>
  <c r="F28" i="14"/>
  <c r="E28" i="14"/>
  <c r="I28" i="14" s="1"/>
  <c r="AL14" i="1" s="1"/>
  <c r="D28" i="14"/>
  <c r="C28" i="14"/>
  <c r="B28" i="14"/>
  <c r="I27" i="14"/>
  <c r="AK14" i="1" s="1"/>
  <c r="I26" i="14"/>
  <c r="I25" i="14"/>
  <c r="I24" i="14"/>
  <c r="I23" i="14"/>
  <c r="AG14" i="1" s="1"/>
  <c r="H19" i="14"/>
  <c r="G19" i="14"/>
  <c r="G20" i="14" s="1"/>
  <c r="G30" i="14" s="1"/>
  <c r="G33" i="14" s="1"/>
  <c r="F19" i="14"/>
  <c r="E19" i="14"/>
  <c r="D19" i="14"/>
  <c r="C19" i="14"/>
  <c r="B19" i="14"/>
  <c r="I18" i="14"/>
  <c r="I17" i="14"/>
  <c r="I16" i="14"/>
  <c r="I15" i="14"/>
  <c r="I14" i="14"/>
  <c r="I13" i="14"/>
  <c r="H10" i="14"/>
  <c r="H20" i="14" s="1"/>
  <c r="H30" i="14" s="1"/>
  <c r="E10" i="14"/>
  <c r="E20" i="14" s="1"/>
  <c r="D10" i="14"/>
  <c r="D20" i="14" s="1"/>
  <c r="D30" i="14" s="1"/>
  <c r="D33" i="14" s="1"/>
  <c r="I9" i="14"/>
  <c r="S14" i="1" s="1"/>
  <c r="I8" i="14"/>
  <c r="H7" i="14"/>
  <c r="G7" i="14"/>
  <c r="G10" i="14" s="1"/>
  <c r="F7" i="14"/>
  <c r="F10" i="14" s="1"/>
  <c r="F20" i="14" s="1"/>
  <c r="F30" i="14" s="1"/>
  <c r="F33" i="14" s="1"/>
  <c r="E7" i="14"/>
  <c r="D7" i="14"/>
  <c r="C7" i="14"/>
  <c r="C10" i="14" s="1"/>
  <c r="B7" i="14"/>
  <c r="I6" i="14"/>
  <c r="I5" i="14"/>
  <c r="I4" i="14"/>
  <c r="E33" i="13"/>
  <c r="I32" i="13"/>
  <c r="I31" i="13"/>
  <c r="H30" i="13"/>
  <c r="H33" i="13" s="1"/>
  <c r="D30" i="13"/>
  <c r="D33" i="13" s="1"/>
  <c r="H28" i="13"/>
  <c r="G28" i="13"/>
  <c r="F28" i="13"/>
  <c r="E28" i="13"/>
  <c r="D28" i="13"/>
  <c r="C28" i="13"/>
  <c r="B28" i="13"/>
  <c r="I27" i="13"/>
  <c r="I26" i="13"/>
  <c r="I25" i="13"/>
  <c r="AI10" i="1" s="1"/>
  <c r="I24" i="13"/>
  <c r="I23" i="13"/>
  <c r="H19" i="13"/>
  <c r="G19" i="13"/>
  <c r="F19" i="13"/>
  <c r="E19" i="13"/>
  <c r="D19" i="13"/>
  <c r="I19" i="13" s="1"/>
  <c r="AC10" i="1" s="1"/>
  <c r="C19" i="13"/>
  <c r="B19" i="13"/>
  <c r="I18" i="13"/>
  <c r="I17" i="13"/>
  <c r="I16" i="13"/>
  <c r="I15" i="13"/>
  <c r="I14" i="13"/>
  <c r="I13" i="13"/>
  <c r="G10" i="13"/>
  <c r="G20" i="13" s="1"/>
  <c r="F10" i="13"/>
  <c r="F20" i="13" s="1"/>
  <c r="F30" i="13" s="1"/>
  <c r="F33" i="13" s="1"/>
  <c r="C10" i="13"/>
  <c r="C20" i="13" s="1"/>
  <c r="C30" i="13" s="1"/>
  <c r="C33" i="13" s="1"/>
  <c r="B10" i="13"/>
  <c r="I9" i="13"/>
  <c r="I8" i="13"/>
  <c r="H7" i="13"/>
  <c r="H10" i="13" s="1"/>
  <c r="H20" i="13" s="1"/>
  <c r="G7" i="13"/>
  <c r="F7" i="13"/>
  <c r="E7" i="13"/>
  <c r="E10" i="13" s="1"/>
  <c r="E20" i="13" s="1"/>
  <c r="E30" i="13" s="1"/>
  <c r="D7" i="13"/>
  <c r="D10" i="13" s="1"/>
  <c r="D20" i="13" s="1"/>
  <c r="C7" i="13"/>
  <c r="B7" i="13"/>
  <c r="I6" i="13"/>
  <c r="I5" i="13"/>
  <c r="O10" i="1" s="1"/>
  <c r="I4" i="13"/>
  <c r="F32" i="12"/>
  <c r="AP9" i="1" s="1"/>
  <c r="F31" i="12"/>
  <c r="C30" i="12"/>
  <c r="C33" i="12" s="1"/>
  <c r="E28" i="12"/>
  <c r="D28" i="12"/>
  <c r="C28" i="12"/>
  <c r="B28" i="12"/>
  <c r="F28" i="12" s="1"/>
  <c r="AL9" i="1" s="1"/>
  <c r="F27" i="12"/>
  <c r="F26" i="12"/>
  <c r="F25" i="12"/>
  <c r="F24" i="12"/>
  <c r="F23" i="12"/>
  <c r="E19" i="12"/>
  <c r="D19" i="12"/>
  <c r="C19" i="12"/>
  <c r="B19" i="12"/>
  <c r="F19" i="12" s="1"/>
  <c r="AC9" i="1" s="1"/>
  <c r="F18" i="12"/>
  <c r="F17" i="12"/>
  <c r="F16" i="12"/>
  <c r="F15" i="12"/>
  <c r="F14" i="12"/>
  <c r="F13" i="12"/>
  <c r="C10" i="12"/>
  <c r="C20" i="12" s="1"/>
  <c r="B10" i="12"/>
  <c r="F9" i="12"/>
  <c r="F8" i="12"/>
  <c r="E7" i="12"/>
  <c r="E10" i="12" s="1"/>
  <c r="E20" i="12" s="1"/>
  <c r="E30" i="12" s="1"/>
  <c r="E33" i="12" s="1"/>
  <c r="D7" i="12"/>
  <c r="D10" i="12" s="1"/>
  <c r="D20" i="12" s="1"/>
  <c r="D30" i="12" s="1"/>
  <c r="D33" i="12" s="1"/>
  <c r="C7" i="12"/>
  <c r="B7" i="12"/>
  <c r="F6" i="12"/>
  <c r="P9" i="1" s="1"/>
  <c r="F5" i="12"/>
  <c r="F4" i="12"/>
  <c r="H32" i="11"/>
  <c r="H31" i="11"/>
  <c r="D30" i="11"/>
  <c r="D33" i="11" s="1"/>
  <c r="G28" i="11"/>
  <c r="F28" i="11"/>
  <c r="E28" i="11"/>
  <c r="D28" i="11"/>
  <c r="C28" i="11"/>
  <c r="H28" i="11" s="1"/>
  <c r="B28" i="11"/>
  <c r="H27" i="11"/>
  <c r="H26" i="11"/>
  <c r="H25" i="11"/>
  <c r="H24" i="11"/>
  <c r="H23" i="11"/>
  <c r="G20" i="11"/>
  <c r="G30" i="11" s="1"/>
  <c r="G33" i="11" s="1"/>
  <c r="G19" i="11"/>
  <c r="F19" i="11"/>
  <c r="E19" i="11"/>
  <c r="D19" i="11"/>
  <c r="C19" i="11"/>
  <c r="B19" i="11"/>
  <c r="H18" i="11"/>
  <c r="H17" i="11"/>
  <c r="H16" i="11"/>
  <c r="H15" i="11"/>
  <c r="H14" i="11"/>
  <c r="H13" i="11"/>
  <c r="G10" i="11"/>
  <c r="F10" i="11"/>
  <c r="C10" i="11"/>
  <c r="C20" i="11" s="1"/>
  <c r="C30" i="11" s="1"/>
  <c r="C33" i="11" s="1"/>
  <c r="B10" i="11"/>
  <c r="B20" i="11" s="1"/>
  <c r="B30" i="11" s="1"/>
  <c r="B33" i="11" s="1"/>
  <c r="H9" i="11"/>
  <c r="H8" i="11"/>
  <c r="G7" i="11"/>
  <c r="F7" i="11"/>
  <c r="E7" i="11"/>
  <c r="E10" i="11" s="1"/>
  <c r="E20" i="11" s="1"/>
  <c r="E30" i="11" s="1"/>
  <c r="E33" i="11" s="1"/>
  <c r="D7" i="11"/>
  <c r="D10" i="11" s="1"/>
  <c r="D20" i="11" s="1"/>
  <c r="C7" i="11"/>
  <c r="B7" i="11"/>
  <c r="H6" i="11"/>
  <c r="H5" i="11"/>
  <c r="O8" i="1" s="1"/>
  <c r="H4" i="11"/>
  <c r="H32" i="10"/>
  <c r="H31" i="10"/>
  <c r="G28" i="10"/>
  <c r="F28" i="10"/>
  <c r="E28" i="10"/>
  <c r="D28" i="10"/>
  <c r="C28" i="10"/>
  <c r="B28" i="10"/>
  <c r="H28" i="10" s="1"/>
  <c r="AL11" i="1" s="1"/>
  <c r="H27" i="10"/>
  <c r="H26" i="10"/>
  <c r="H25" i="10"/>
  <c r="H24" i="10"/>
  <c r="AH11" i="1" s="1"/>
  <c r="H23" i="10"/>
  <c r="F20" i="10"/>
  <c r="G19" i="10"/>
  <c r="F19" i="10"/>
  <c r="E19" i="10"/>
  <c r="D19" i="10"/>
  <c r="C19" i="10"/>
  <c r="B19" i="10"/>
  <c r="H18" i="10"/>
  <c r="AB11" i="1" s="1"/>
  <c r="H17" i="10"/>
  <c r="H16" i="10"/>
  <c r="H15" i="10"/>
  <c r="H14" i="10"/>
  <c r="X11" i="1" s="1"/>
  <c r="H13" i="10"/>
  <c r="G10" i="10"/>
  <c r="G20" i="10" s="1"/>
  <c r="G30" i="10" s="1"/>
  <c r="G33" i="10" s="1"/>
  <c r="F10" i="10"/>
  <c r="E10" i="10"/>
  <c r="E20" i="10" s="1"/>
  <c r="E30" i="10" s="1"/>
  <c r="E33" i="10" s="1"/>
  <c r="B10" i="10"/>
  <c r="H9" i="10"/>
  <c r="H8" i="10"/>
  <c r="G7" i="10"/>
  <c r="F7" i="10"/>
  <c r="E7" i="10"/>
  <c r="D7" i="10"/>
  <c r="D10" i="10" s="1"/>
  <c r="D20" i="10" s="1"/>
  <c r="D30" i="10" s="1"/>
  <c r="D33" i="10" s="1"/>
  <c r="C7" i="10"/>
  <c r="B7" i="10"/>
  <c r="H6" i="10"/>
  <c r="H5" i="10"/>
  <c r="H4" i="10"/>
  <c r="N11" i="1" s="1"/>
  <c r="G32" i="9"/>
  <c r="G31" i="9"/>
  <c r="F28" i="9"/>
  <c r="E28" i="9"/>
  <c r="D28" i="9"/>
  <c r="C28" i="9"/>
  <c r="B28" i="9"/>
  <c r="G28" i="9" s="1"/>
  <c r="G27" i="9"/>
  <c r="G26" i="9"/>
  <c r="G25" i="9"/>
  <c r="G24" i="9"/>
  <c r="G23" i="9"/>
  <c r="F20" i="9"/>
  <c r="F30" i="9" s="1"/>
  <c r="F33" i="9" s="1"/>
  <c r="B20" i="9"/>
  <c r="F19" i="9"/>
  <c r="E19" i="9"/>
  <c r="D19" i="9"/>
  <c r="C19" i="9"/>
  <c r="G19" i="9" s="1"/>
  <c r="AC15" i="1" s="1"/>
  <c r="B19" i="9"/>
  <c r="G18" i="9"/>
  <c r="G17" i="9"/>
  <c r="G16" i="9"/>
  <c r="G15" i="9"/>
  <c r="G14" i="9"/>
  <c r="G13" i="9"/>
  <c r="D10" i="9"/>
  <c r="D20" i="9" s="1"/>
  <c r="D30" i="9" s="1"/>
  <c r="D33" i="9" s="1"/>
  <c r="G9" i="9"/>
  <c r="G8" i="9"/>
  <c r="F7" i="9"/>
  <c r="F10" i="9" s="1"/>
  <c r="E7" i="9"/>
  <c r="E10" i="9" s="1"/>
  <c r="E20" i="9" s="1"/>
  <c r="E30" i="9" s="1"/>
  <c r="E33" i="9" s="1"/>
  <c r="D7" i="9"/>
  <c r="C7" i="9"/>
  <c r="C10" i="9" s="1"/>
  <c r="C20" i="9" s="1"/>
  <c r="C30" i="9" s="1"/>
  <c r="C33" i="9" s="1"/>
  <c r="B7" i="9"/>
  <c r="B10" i="9" s="1"/>
  <c r="G6" i="9"/>
  <c r="G5" i="9"/>
  <c r="G4" i="9"/>
  <c r="C32" i="8"/>
  <c r="C31" i="8"/>
  <c r="C28" i="8"/>
  <c r="B28" i="8"/>
  <c r="C27" i="8"/>
  <c r="C26" i="8"/>
  <c r="C25" i="8"/>
  <c r="C24" i="8"/>
  <c r="C23" i="8"/>
  <c r="B20" i="8"/>
  <c r="C19" i="8"/>
  <c r="B19" i="8"/>
  <c r="C18" i="8"/>
  <c r="C17" i="8"/>
  <c r="AA2" i="1" s="1"/>
  <c r="C16" i="8"/>
  <c r="C15" i="8"/>
  <c r="C14" i="8"/>
  <c r="C13" i="8"/>
  <c r="W2" i="1" s="1"/>
  <c r="B13" i="1" s="1"/>
  <c r="C9" i="8"/>
  <c r="C8" i="8"/>
  <c r="C7" i="8"/>
  <c r="B7" i="8"/>
  <c r="B10" i="8" s="1"/>
  <c r="C10" i="8" s="1"/>
  <c r="C6" i="8"/>
  <c r="C5" i="8"/>
  <c r="C4" i="8"/>
  <c r="N2" i="1" s="1"/>
  <c r="C32" i="7"/>
  <c r="C31" i="7"/>
  <c r="B28" i="7"/>
  <c r="C28" i="7" s="1"/>
  <c r="C27" i="7"/>
  <c r="C26" i="7"/>
  <c r="C25" i="7"/>
  <c r="C24" i="7"/>
  <c r="C23" i="7"/>
  <c r="B20" i="7"/>
  <c r="C19" i="7"/>
  <c r="B19" i="7"/>
  <c r="C18" i="7"/>
  <c r="C17" i="7"/>
  <c r="C16" i="7"/>
  <c r="C15" i="7"/>
  <c r="C14" i="7"/>
  <c r="C13" i="7"/>
  <c r="C9" i="7"/>
  <c r="C8" i="7"/>
  <c r="C7" i="7"/>
  <c r="Q7" i="1" s="1"/>
  <c r="B7" i="7"/>
  <c r="B10" i="7" s="1"/>
  <c r="C10" i="7" s="1"/>
  <c r="C6" i="7"/>
  <c r="C5" i="7"/>
  <c r="C4" i="7"/>
  <c r="C32" i="6"/>
  <c r="C31" i="6"/>
  <c r="B28" i="6"/>
  <c r="C28" i="6" s="1"/>
  <c r="C27" i="6"/>
  <c r="C26" i="6"/>
  <c r="C25" i="6"/>
  <c r="C24" i="6"/>
  <c r="C23" i="6"/>
  <c r="C19" i="6"/>
  <c r="B19" i="6"/>
  <c r="C18" i="6"/>
  <c r="C17" i="6"/>
  <c r="C16" i="6"/>
  <c r="C15" i="6"/>
  <c r="C14" i="6"/>
  <c r="C13" i="6"/>
  <c r="C9" i="6"/>
  <c r="C8" i="6"/>
  <c r="C7" i="6"/>
  <c r="B7" i="6"/>
  <c r="B10" i="6" s="1"/>
  <c r="B20" i="6" s="1"/>
  <c r="C6" i="6"/>
  <c r="C5" i="6"/>
  <c r="C4" i="6"/>
  <c r="C32" i="5"/>
  <c r="C31" i="5"/>
  <c r="AO1" i="1" s="1"/>
  <c r="B31" i="1" s="1"/>
  <c r="B28" i="5"/>
  <c r="C28" i="5" s="1"/>
  <c r="C27" i="5"/>
  <c r="C26" i="5"/>
  <c r="C25" i="5"/>
  <c r="C24" i="5"/>
  <c r="C23" i="5"/>
  <c r="B20" i="5"/>
  <c r="C19" i="5"/>
  <c r="B19" i="5"/>
  <c r="C18" i="5"/>
  <c r="C17" i="5"/>
  <c r="C16" i="5"/>
  <c r="C15" i="5"/>
  <c r="C14" i="5"/>
  <c r="C13" i="5"/>
  <c r="C9" i="5"/>
  <c r="C8" i="5"/>
  <c r="C7" i="5"/>
  <c r="B7" i="5"/>
  <c r="B10" i="5" s="1"/>
  <c r="C10" i="5" s="1"/>
  <c r="C6" i="5"/>
  <c r="C5" i="5"/>
  <c r="O1" i="1" s="1"/>
  <c r="C4" i="5"/>
  <c r="G32" i="4"/>
  <c r="AP3" i="1" s="1"/>
  <c r="G31" i="4"/>
  <c r="AO3" i="1" s="1"/>
  <c r="F28" i="4"/>
  <c r="E28" i="4"/>
  <c r="D28" i="4"/>
  <c r="C28" i="4"/>
  <c r="B28" i="4"/>
  <c r="G28" i="4" s="1"/>
  <c r="G27" i="4"/>
  <c r="G26" i="4"/>
  <c r="G25" i="4"/>
  <c r="G24" i="4"/>
  <c r="G23" i="4"/>
  <c r="E20" i="4"/>
  <c r="E30" i="4" s="1"/>
  <c r="E33" i="4" s="1"/>
  <c r="F19" i="4"/>
  <c r="E19" i="4"/>
  <c r="D19" i="4"/>
  <c r="C19" i="4"/>
  <c r="B19" i="4"/>
  <c r="G18" i="4"/>
  <c r="G17" i="4"/>
  <c r="AA3" i="1" s="1"/>
  <c r="G16" i="4"/>
  <c r="G15" i="4"/>
  <c r="G14" i="4"/>
  <c r="G13" i="4"/>
  <c r="W3" i="1" s="1"/>
  <c r="D10" i="4"/>
  <c r="C10" i="4"/>
  <c r="C20" i="4" s="1"/>
  <c r="C30" i="4" s="1"/>
  <c r="C33" i="4" s="1"/>
  <c r="G9" i="4"/>
  <c r="G8" i="4"/>
  <c r="F7" i="4"/>
  <c r="F10" i="4" s="1"/>
  <c r="F20" i="4" s="1"/>
  <c r="F30" i="4" s="1"/>
  <c r="F33" i="4" s="1"/>
  <c r="E7" i="4"/>
  <c r="E10" i="4" s="1"/>
  <c r="D7" i="4"/>
  <c r="C7" i="4"/>
  <c r="G7" i="4" s="1"/>
  <c r="Q3" i="1" s="1"/>
  <c r="B7" i="4"/>
  <c r="B10" i="4" s="1"/>
  <c r="G10" i="4" s="1"/>
  <c r="G6" i="4"/>
  <c r="G5" i="4"/>
  <c r="G4" i="4"/>
  <c r="D32" i="3"/>
  <c r="D31" i="3"/>
  <c r="C28" i="3"/>
  <c r="B28" i="3"/>
  <c r="D28" i="3" s="1"/>
  <c r="D27" i="3"/>
  <c r="D26" i="3"/>
  <c r="D25" i="3"/>
  <c r="D24" i="3"/>
  <c r="D23" i="3"/>
  <c r="D19" i="3"/>
  <c r="C19" i="3"/>
  <c r="B19" i="3"/>
  <c r="D18" i="3"/>
  <c r="D17" i="3"/>
  <c r="D16" i="3"/>
  <c r="D15" i="3"/>
  <c r="D14" i="3"/>
  <c r="D13" i="3"/>
  <c r="D9" i="3"/>
  <c r="S4" i="1" s="1"/>
  <c r="D8" i="3"/>
  <c r="C7" i="3"/>
  <c r="C10" i="3" s="1"/>
  <c r="C20" i="3" s="1"/>
  <c r="C30" i="3" s="1"/>
  <c r="C33" i="3" s="1"/>
  <c r="B7" i="3"/>
  <c r="D6" i="3"/>
  <c r="D5" i="3"/>
  <c r="D4" i="3"/>
  <c r="C32" i="2"/>
  <c r="C31" i="2"/>
  <c r="B28" i="2"/>
  <c r="C28" i="2" s="1"/>
  <c r="C27" i="2"/>
  <c r="C26" i="2"/>
  <c r="C25" i="2"/>
  <c r="C24" i="2"/>
  <c r="C23" i="2"/>
  <c r="C19" i="2"/>
  <c r="AC6" i="1" s="1"/>
  <c r="B19" i="2"/>
  <c r="C18" i="2"/>
  <c r="C17" i="2"/>
  <c r="C16" i="2"/>
  <c r="Z6" i="1" s="1"/>
  <c r="C15" i="2"/>
  <c r="C14" i="2"/>
  <c r="C13" i="2"/>
  <c r="C9" i="2"/>
  <c r="C8" i="2"/>
  <c r="C7" i="2"/>
  <c r="B7" i="2"/>
  <c r="B10" i="2" s="1"/>
  <c r="B20" i="2" s="1"/>
  <c r="C6" i="2"/>
  <c r="C5" i="2"/>
  <c r="C4" i="2"/>
  <c r="N6" i="1" s="1"/>
  <c r="AP59" i="1"/>
  <c r="AO59" i="1"/>
  <c r="AL59" i="1"/>
  <c r="AK59" i="1"/>
  <c r="AJ59" i="1"/>
  <c r="AI59" i="1"/>
  <c r="AH59" i="1"/>
  <c r="AG59" i="1"/>
  <c r="AC59" i="1"/>
  <c r="AB59" i="1"/>
  <c r="AA59" i="1"/>
  <c r="Z59" i="1"/>
  <c r="Y59" i="1"/>
  <c r="X59" i="1"/>
  <c r="W59" i="1"/>
  <c r="S59" i="1"/>
  <c r="R59" i="1"/>
  <c r="Q59" i="1"/>
  <c r="P59" i="1"/>
  <c r="O59" i="1"/>
  <c r="N59" i="1"/>
  <c r="AP56" i="1"/>
  <c r="AO56" i="1"/>
  <c r="AK56" i="1"/>
  <c r="AJ56" i="1"/>
  <c r="AI56" i="1"/>
  <c r="AH56" i="1"/>
  <c r="AG56" i="1"/>
  <c r="AC56" i="1"/>
  <c r="AB56" i="1"/>
  <c r="AA56" i="1"/>
  <c r="Z56" i="1"/>
  <c r="Y56" i="1"/>
  <c r="X56" i="1"/>
  <c r="W56" i="1"/>
  <c r="S56" i="1"/>
  <c r="R56" i="1"/>
  <c r="P56" i="1"/>
  <c r="O56" i="1"/>
  <c r="N56" i="1"/>
  <c r="AP55" i="1"/>
  <c r="AO55" i="1"/>
  <c r="AL55" i="1"/>
  <c r="AK55" i="1"/>
  <c r="AJ55" i="1"/>
  <c r="AI55" i="1"/>
  <c r="AH55" i="1"/>
  <c r="AG55" i="1"/>
  <c r="AC55" i="1"/>
  <c r="AB55" i="1"/>
  <c r="AA55" i="1"/>
  <c r="Z55" i="1"/>
  <c r="Y55" i="1"/>
  <c r="X55" i="1"/>
  <c r="W55" i="1"/>
  <c r="S55" i="1"/>
  <c r="R55" i="1"/>
  <c r="Q55" i="1"/>
  <c r="P55" i="1"/>
  <c r="O55" i="1"/>
  <c r="N55" i="1"/>
  <c r="AP54" i="1"/>
  <c r="AO54" i="1"/>
  <c r="AL54" i="1"/>
  <c r="AK54" i="1"/>
  <c r="AJ54" i="1"/>
  <c r="AI54" i="1"/>
  <c r="AH54" i="1"/>
  <c r="AG54" i="1"/>
  <c r="AC54" i="1"/>
  <c r="AB54" i="1"/>
  <c r="AA54" i="1"/>
  <c r="Z54" i="1"/>
  <c r="Y54" i="1"/>
  <c r="X54" i="1"/>
  <c r="W54" i="1"/>
  <c r="S54" i="1"/>
  <c r="R54" i="1"/>
  <c r="Q54" i="1"/>
  <c r="P54" i="1"/>
  <c r="O54" i="1"/>
  <c r="N54" i="1"/>
  <c r="AP53" i="1"/>
  <c r="AO53" i="1"/>
  <c r="AL53" i="1"/>
  <c r="AK53" i="1"/>
  <c r="AJ53" i="1"/>
  <c r="AI53" i="1"/>
  <c r="AH53" i="1"/>
  <c r="AG53" i="1"/>
  <c r="AC53" i="1"/>
  <c r="AB53" i="1"/>
  <c r="AA53" i="1"/>
  <c r="Z53" i="1"/>
  <c r="Y53" i="1"/>
  <c r="X53" i="1"/>
  <c r="W53" i="1"/>
  <c r="T53" i="1"/>
  <c r="S53" i="1"/>
  <c r="R53" i="1"/>
  <c r="Q53" i="1"/>
  <c r="P53" i="1"/>
  <c r="O53" i="1"/>
  <c r="N53" i="1"/>
  <c r="AP52" i="1"/>
  <c r="AO52" i="1"/>
  <c r="AK52" i="1"/>
  <c r="AJ52" i="1"/>
  <c r="AI52" i="1"/>
  <c r="AH52" i="1"/>
  <c r="AG52" i="1"/>
  <c r="AC52" i="1"/>
  <c r="AB52" i="1"/>
  <c r="AA52" i="1"/>
  <c r="Z52" i="1"/>
  <c r="Y52" i="1"/>
  <c r="X52" i="1"/>
  <c r="W52" i="1"/>
  <c r="S52" i="1"/>
  <c r="R52" i="1"/>
  <c r="Q52" i="1"/>
  <c r="P52" i="1"/>
  <c r="O52" i="1"/>
  <c r="N52" i="1"/>
  <c r="AP51" i="1"/>
  <c r="AO51" i="1"/>
  <c r="AL51" i="1"/>
  <c r="AK51" i="1"/>
  <c r="AJ51" i="1"/>
  <c r="AI51" i="1"/>
  <c r="AH51" i="1"/>
  <c r="AG51" i="1"/>
  <c r="AC51" i="1"/>
  <c r="AB51" i="1"/>
  <c r="AA51" i="1"/>
  <c r="Z51" i="1"/>
  <c r="Y51" i="1"/>
  <c r="X51" i="1"/>
  <c r="W51" i="1"/>
  <c r="S51" i="1"/>
  <c r="R51" i="1"/>
  <c r="Q51" i="1"/>
  <c r="P51" i="1"/>
  <c r="O51" i="1"/>
  <c r="N51" i="1"/>
  <c r="AP50" i="1"/>
  <c r="AO50" i="1"/>
  <c r="AL50" i="1"/>
  <c r="AK50" i="1"/>
  <c r="AJ50" i="1"/>
  <c r="AI50" i="1"/>
  <c r="AH50" i="1"/>
  <c r="AG50" i="1"/>
  <c r="AC50" i="1"/>
  <c r="AB50" i="1"/>
  <c r="AA50" i="1"/>
  <c r="Z50" i="1"/>
  <c r="Y50" i="1"/>
  <c r="X50" i="1"/>
  <c r="W50" i="1"/>
  <c r="S50" i="1"/>
  <c r="R50" i="1"/>
  <c r="P50" i="1"/>
  <c r="O50" i="1"/>
  <c r="N50" i="1"/>
  <c r="AP49" i="1"/>
  <c r="AO49" i="1"/>
  <c r="AK49" i="1"/>
  <c r="AJ49" i="1"/>
  <c r="AI49" i="1"/>
  <c r="AH49" i="1"/>
  <c r="AG49" i="1"/>
  <c r="AB49" i="1"/>
  <c r="AA49" i="1"/>
  <c r="Z49" i="1"/>
  <c r="Y49" i="1"/>
  <c r="X49" i="1"/>
  <c r="W49" i="1"/>
  <c r="S49" i="1"/>
  <c r="R49" i="1"/>
  <c r="Q49" i="1"/>
  <c r="P49" i="1"/>
  <c r="O49" i="1"/>
  <c r="N49" i="1"/>
  <c r="AP48" i="1"/>
  <c r="AO48" i="1"/>
  <c r="AL48" i="1"/>
  <c r="AK48" i="1"/>
  <c r="AJ48" i="1"/>
  <c r="AI48" i="1"/>
  <c r="AH48" i="1"/>
  <c r="AG48" i="1"/>
  <c r="AB48" i="1"/>
  <c r="AA48" i="1"/>
  <c r="Z48" i="1"/>
  <c r="Y48" i="1"/>
  <c r="X48" i="1"/>
  <c r="W48" i="1"/>
  <c r="S48" i="1"/>
  <c r="R48" i="1"/>
  <c r="Q48" i="1"/>
  <c r="P48" i="1"/>
  <c r="O48" i="1"/>
  <c r="N48" i="1"/>
  <c r="AP47" i="1"/>
  <c r="AK47" i="1"/>
  <c r="AJ47" i="1"/>
  <c r="AI47" i="1"/>
  <c r="AH47" i="1"/>
  <c r="AG47" i="1"/>
  <c r="AC47" i="1"/>
  <c r="AB47" i="1"/>
  <c r="AA47" i="1"/>
  <c r="Z47" i="1"/>
  <c r="Y47" i="1"/>
  <c r="X47" i="1"/>
  <c r="W47" i="1"/>
  <c r="S47" i="1"/>
  <c r="R47" i="1"/>
  <c r="P47" i="1"/>
  <c r="O47" i="1"/>
  <c r="N47" i="1"/>
  <c r="AP46" i="1"/>
  <c r="AO46" i="1"/>
  <c r="AL46" i="1"/>
  <c r="AK46" i="1"/>
  <c r="AJ46" i="1"/>
  <c r="AI46" i="1"/>
  <c r="AH46" i="1"/>
  <c r="AG46" i="1"/>
  <c r="AB46" i="1"/>
  <c r="AA46" i="1"/>
  <c r="Z46" i="1"/>
  <c r="Y46" i="1"/>
  <c r="X46" i="1"/>
  <c r="W46" i="1"/>
  <c r="S46" i="1"/>
  <c r="R46" i="1"/>
  <c r="Q46" i="1"/>
  <c r="P46" i="1"/>
  <c r="O46" i="1"/>
  <c r="N46" i="1"/>
  <c r="AP45" i="1"/>
  <c r="AO45" i="1"/>
  <c r="AL45" i="1"/>
  <c r="AK45" i="1"/>
  <c r="AJ45" i="1"/>
  <c r="AI45" i="1"/>
  <c r="AH45" i="1"/>
  <c r="AG45" i="1"/>
  <c r="AC45" i="1"/>
  <c r="AB45" i="1"/>
  <c r="AA45" i="1"/>
  <c r="Z45" i="1"/>
  <c r="Y45" i="1"/>
  <c r="X45" i="1"/>
  <c r="W45" i="1"/>
  <c r="T45" i="1"/>
  <c r="S45" i="1"/>
  <c r="R45" i="1"/>
  <c r="Q45" i="1"/>
  <c r="P45" i="1"/>
  <c r="O45" i="1"/>
  <c r="N45" i="1"/>
  <c r="AP44" i="1"/>
  <c r="AO44" i="1"/>
  <c r="AL44" i="1"/>
  <c r="AK44" i="1"/>
  <c r="AJ44" i="1"/>
  <c r="AI44" i="1"/>
  <c r="AH44" i="1"/>
  <c r="AG44" i="1"/>
  <c r="AA44" i="1"/>
  <c r="Z44" i="1"/>
  <c r="Y44" i="1"/>
  <c r="W44" i="1"/>
  <c r="S44" i="1"/>
  <c r="R44" i="1"/>
  <c r="Q44" i="1"/>
  <c r="P44" i="1"/>
  <c r="O44" i="1"/>
  <c r="N44" i="1"/>
  <c r="AP43" i="1"/>
  <c r="AO43" i="1"/>
  <c r="AL43" i="1"/>
  <c r="AK43" i="1"/>
  <c r="AJ43" i="1"/>
  <c r="AI43" i="1"/>
  <c r="AH43" i="1"/>
  <c r="AG43" i="1"/>
  <c r="AC43" i="1"/>
  <c r="AB43" i="1"/>
  <c r="AA43" i="1"/>
  <c r="Z43" i="1"/>
  <c r="Y43" i="1"/>
  <c r="X43" i="1"/>
  <c r="W43" i="1"/>
  <c r="S43" i="1"/>
  <c r="R43" i="1"/>
  <c r="P43" i="1"/>
  <c r="O43" i="1"/>
  <c r="N43" i="1"/>
  <c r="AP42" i="1"/>
  <c r="AO42" i="1"/>
  <c r="AK42" i="1"/>
  <c r="AJ42" i="1"/>
  <c r="AI42" i="1"/>
  <c r="AH42" i="1"/>
  <c r="AG42" i="1"/>
  <c r="AC42" i="1"/>
  <c r="AB42" i="1"/>
  <c r="AA42" i="1"/>
  <c r="Z42" i="1"/>
  <c r="Y42" i="1"/>
  <c r="X42" i="1"/>
  <c r="W42" i="1"/>
  <c r="S42" i="1"/>
  <c r="R42" i="1"/>
  <c r="P42" i="1"/>
  <c r="O42" i="1"/>
  <c r="AP41" i="1"/>
  <c r="AO41" i="1"/>
  <c r="AL41" i="1"/>
  <c r="AK41" i="1"/>
  <c r="AJ41" i="1"/>
  <c r="AI41" i="1"/>
  <c r="AH41" i="1"/>
  <c r="AG41" i="1"/>
  <c r="AC41" i="1"/>
  <c r="AB41" i="1"/>
  <c r="AA41" i="1"/>
  <c r="Z41" i="1"/>
  <c r="Y41" i="1"/>
  <c r="X41" i="1"/>
  <c r="W41" i="1"/>
  <c r="S41" i="1"/>
  <c r="R41" i="1"/>
  <c r="Q41" i="1"/>
  <c r="P41" i="1"/>
  <c r="O41" i="1"/>
  <c r="AP39" i="1"/>
  <c r="AO39" i="1"/>
  <c r="AK39" i="1"/>
  <c r="AJ39" i="1"/>
  <c r="AI39" i="1"/>
  <c r="AH39" i="1"/>
  <c r="AG39" i="1"/>
  <c r="AB39" i="1"/>
  <c r="AA39" i="1"/>
  <c r="Z39" i="1"/>
  <c r="Y39" i="1"/>
  <c r="X39" i="1"/>
  <c r="W39" i="1"/>
  <c r="S39" i="1"/>
  <c r="R39" i="1"/>
  <c r="Q39" i="1"/>
  <c r="P39" i="1"/>
  <c r="O39" i="1"/>
  <c r="N39" i="1"/>
  <c r="AP38" i="1"/>
  <c r="AO38" i="1"/>
  <c r="AL38" i="1"/>
  <c r="AK38" i="1"/>
  <c r="AJ38" i="1"/>
  <c r="AI38" i="1"/>
  <c r="AH38" i="1"/>
  <c r="AG38" i="1"/>
  <c r="AC38" i="1"/>
  <c r="AB38" i="1"/>
  <c r="AA38" i="1"/>
  <c r="Z38" i="1"/>
  <c r="Y38" i="1"/>
  <c r="X38" i="1"/>
  <c r="W38" i="1"/>
  <c r="S38" i="1"/>
  <c r="R38" i="1"/>
  <c r="Q38" i="1"/>
  <c r="P38" i="1"/>
  <c r="O38" i="1"/>
  <c r="N38" i="1"/>
  <c r="AP37" i="1"/>
  <c r="AO37" i="1"/>
  <c r="AL37" i="1"/>
  <c r="AK37" i="1"/>
  <c r="AJ37" i="1"/>
  <c r="AI37" i="1"/>
  <c r="AH37" i="1"/>
  <c r="AG37" i="1"/>
  <c r="AB37" i="1"/>
  <c r="AA37" i="1"/>
  <c r="Z37" i="1"/>
  <c r="Y37" i="1"/>
  <c r="X37" i="1"/>
  <c r="W37" i="1"/>
  <c r="S37" i="1"/>
  <c r="R37" i="1"/>
  <c r="P37" i="1"/>
  <c r="O37" i="1"/>
  <c r="N37" i="1"/>
  <c r="AP35" i="1"/>
  <c r="AO35" i="1"/>
  <c r="AJ35" i="1"/>
  <c r="AI35" i="1"/>
  <c r="AH35" i="1"/>
  <c r="AB35" i="1"/>
  <c r="Z35" i="1"/>
  <c r="Y35" i="1"/>
  <c r="X35" i="1"/>
  <c r="S35" i="1"/>
  <c r="P35" i="1"/>
  <c r="O35" i="1"/>
  <c r="AP34" i="1"/>
  <c r="AO34" i="1"/>
  <c r="AK34" i="1"/>
  <c r="AJ34" i="1"/>
  <c r="AI34" i="1"/>
  <c r="AH34" i="1"/>
  <c r="AG34" i="1"/>
  <c r="AC34" i="1"/>
  <c r="AB34" i="1"/>
  <c r="AA34" i="1"/>
  <c r="Z34" i="1"/>
  <c r="Y34" i="1"/>
  <c r="X34" i="1"/>
  <c r="W34" i="1"/>
  <c r="S34" i="1"/>
  <c r="R34" i="1"/>
  <c r="P34" i="1"/>
  <c r="N34" i="1"/>
  <c r="AP33" i="1"/>
  <c r="AO33" i="1"/>
  <c r="AK33" i="1"/>
  <c r="AI33" i="1"/>
  <c r="AH33" i="1"/>
  <c r="AB33" i="1"/>
  <c r="AA33" i="1"/>
  <c r="Z33" i="1"/>
  <c r="Y33" i="1"/>
  <c r="X33" i="1"/>
  <c r="W33" i="1"/>
  <c r="S33" i="1"/>
  <c r="R33" i="1"/>
  <c r="O33" i="1"/>
  <c r="N33" i="1"/>
  <c r="AP32" i="1"/>
  <c r="AO32" i="1"/>
  <c r="AL32" i="1"/>
  <c r="AI32" i="1"/>
  <c r="AH32" i="1"/>
  <c r="AG32" i="1"/>
  <c r="AC32" i="1"/>
  <c r="AB32" i="1"/>
  <c r="Z32" i="1"/>
  <c r="Y32" i="1"/>
  <c r="X32" i="1"/>
  <c r="S32" i="1"/>
  <c r="R32" i="1"/>
  <c r="P32" i="1"/>
  <c r="O32" i="1"/>
  <c r="N32" i="1"/>
  <c r="AP31" i="1"/>
  <c r="AO31" i="1"/>
  <c r="AL31" i="1"/>
  <c r="AJ31" i="1"/>
  <c r="AI31" i="1"/>
  <c r="AH31" i="1"/>
  <c r="AC31" i="1"/>
  <c r="AB31" i="1"/>
  <c r="AA31" i="1"/>
  <c r="Z31" i="1"/>
  <c r="Y31" i="1"/>
  <c r="X31" i="1"/>
  <c r="W31" i="1"/>
  <c r="T31" i="1"/>
  <c r="S31" i="1"/>
  <c r="R31" i="1"/>
  <c r="Q31" i="1"/>
  <c r="P31" i="1"/>
  <c r="O31" i="1"/>
  <c r="N31" i="1"/>
  <c r="AP29" i="1"/>
  <c r="AO29" i="1"/>
  <c r="AJ29" i="1"/>
  <c r="AI29" i="1"/>
  <c r="AH29" i="1"/>
  <c r="AB29" i="1"/>
  <c r="AA29" i="1"/>
  <c r="Z29" i="1"/>
  <c r="Y29" i="1"/>
  <c r="X29" i="1"/>
  <c r="W29" i="1"/>
  <c r="S29" i="1"/>
  <c r="R29" i="1"/>
  <c r="P29" i="1"/>
  <c r="O29" i="1"/>
  <c r="N29" i="1"/>
  <c r="AP28" i="1"/>
  <c r="AO28" i="1"/>
  <c r="AK28" i="1"/>
  <c r="AJ28" i="1"/>
  <c r="AI28" i="1"/>
  <c r="AH28" i="1"/>
  <c r="AG28" i="1"/>
  <c r="AB28" i="1"/>
  <c r="AA28" i="1"/>
  <c r="Z28" i="1"/>
  <c r="Y28" i="1"/>
  <c r="X28" i="1"/>
  <c r="W28" i="1"/>
  <c r="S28" i="1"/>
  <c r="R28" i="1"/>
  <c r="P28" i="1"/>
  <c r="N28" i="1"/>
  <c r="AP27" i="1"/>
  <c r="AO27" i="1"/>
  <c r="AK27" i="1"/>
  <c r="AJ27" i="1"/>
  <c r="AH27" i="1"/>
  <c r="AG27" i="1"/>
  <c r="AC27" i="1"/>
  <c r="AB27" i="1"/>
  <c r="AA27" i="1"/>
  <c r="Z27" i="1"/>
  <c r="Y27" i="1"/>
  <c r="X27" i="1"/>
  <c r="W27" i="1"/>
  <c r="S27" i="1"/>
  <c r="R27" i="1"/>
  <c r="Q27" i="1"/>
  <c r="P27" i="1"/>
  <c r="O27" i="1"/>
  <c r="N27" i="1"/>
  <c r="AP26" i="1"/>
  <c r="AO26" i="1"/>
  <c r="AK26" i="1"/>
  <c r="AJ26" i="1"/>
  <c r="AI26" i="1"/>
  <c r="AH26" i="1"/>
  <c r="AG26" i="1"/>
  <c r="AB26" i="1"/>
  <c r="AA26" i="1"/>
  <c r="Y26" i="1"/>
  <c r="X26" i="1"/>
  <c r="W26" i="1"/>
  <c r="S26" i="1"/>
  <c r="R26" i="1"/>
  <c r="P26" i="1"/>
  <c r="N26" i="1"/>
  <c r="AP25" i="1"/>
  <c r="AO25" i="1"/>
  <c r="AK25" i="1"/>
  <c r="AJ25" i="1"/>
  <c r="AH25" i="1"/>
  <c r="AG25" i="1"/>
  <c r="AC25" i="1"/>
  <c r="AB25" i="1"/>
  <c r="AA25" i="1"/>
  <c r="Z25" i="1"/>
  <c r="Y25" i="1"/>
  <c r="X25" i="1"/>
  <c r="W25" i="1"/>
  <c r="S25" i="1"/>
  <c r="Q25" i="1"/>
  <c r="P25" i="1"/>
  <c r="O25" i="1"/>
  <c r="N25" i="1"/>
  <c r="AP19" i="1"/>
  <c r="AO19" i="1"/>
  <c r="AL19" i="1"/>
  <c r="AK19" i="1"/>
  <c r="AH19" i="1"/>
  <c r="AG19" i="1"/>
  <c r="AB19" i="1"/>
  <c r="AA19" i="1"/>
  <c r="Z19" i="1"/>
  <c r="X19" i="1"/>
  <c r="W19" i="1"/>
  <c r="S19" i="1"/>
  <c r="Q19" i="1"/>
  <c r="P19" i="1"/>
  <c r="O19" i="1"/>
  <c r="N19" i="1"/>
  <c r="AO18" i="1"/>
  <c r="AL18" i="1"/>
  <c r="AK18" i="1"/>
  <c r="AJ18" i="1"/>
  <c r="AI18" i="1"/>
  <c r="AH18" i="1"/>
  <c r="AG18" i="1"/>
  <c r="AC18" i="1"/>
  <c r="AB18" i="1"/>
  <c r="AA18" i="1"/>
  <c r="Z18" i="1"/>
  <c r="Y18" i="1"/>
  <c r="X18" i="1"/>
  <c r="W18" i="1"/>
  <c r="R18" i="1"/>
  <c r="Q18" i="1"/>
  <c r="P18" i="1"/>
  <c r="N18" i="1"/>
  <c r="AP17" i="1"/>
  <c r="AO17" i="1"/>
  <c r="AK17" i="1"/>
  <c r="AJ17" i="1"/>
  <c r="AI17" i="1"/>
  <c r="AH17" i="1"/>
  <c r="AG17" i="1"/>
  <c r="AB17" i="1"/>
  <c r="AA17" i="1"/>
  <c r="Z17" i="1"/>
  <c r="X17" i="1"/>
  <c r="W17" i="1"/>
  <c r="S17" i="1"/>
  <c r="R17" i="1"/>
  <c r="P17" i="1"/>
  <c r="O17" i="1"/>
  <c r="N17" i="1"/>
  <c r="AP16" i="1"/>
  <c r="AO16" i="1"/>
  <c r="AK16" i="1"/>
  <c r="AJ16" i="1"/>
  <c r="AH16" i="1"/>
  <c r="AG16" i="1"/>
  <c r="AB16" i="1"/>
  <c r="Z16" i="1"/>
  <c r="Y16" i="1"/>
  <c r="X16" i="1"/>
  <c r="S16" i="1"/>
  <c r="R16" i="1"/>
  <c r="P16" i="1"/>
  <c r="O16" i="1"/>
  <c r="N16" i="1"/>
  <c r="AP15" i="1"/>
  <c r="AO15" i="1"/>
  <c r="AL15" i="1"/>
  <c r="AK15" i="1"/>
  <c r="AJ15" i="1"/>
  <c r="AI15" i="1"/>
  <c r="AH15" i="1"/>
  <c r="AG15" i="1"/>
  <c r="AB15" i="1"/>
  <c r="AA15" i="1"/>
  <c r="Z15" i="1"/>
  <c r="Y15" i="1"/>
  <c r="X15" i="1"/>
  <c r="W15" i="1"/>
  <c r="S15" i="1"/>
  <c r="R15" i="1"/>
  <c r="P15" i="1"/>
  <c r="O15" i="1"/>
  <c r="N15" i="1"/>
  <c r="AP14" i="1"/>
  <c r="AO14" i="1"/>
  <c r="AJ14" i="1"/>
  <c r="AI14" i="1"/>
  <c r="AH14" i="1"/>
  <c r="AB14" i="1"/>
  <c r="AA14" i="1"/>
  <c r="Z14" i="1"/>
  <c r="Y14" i="1"/>
  <c r="X14" i="1"/>
  <c r="W14" i="1"/>
  <c r="R14" i="1"/>
  <c r="P14" i="1"/>
  <c r="O14" i="1"/>
  <c r="N14" i="1"/>
  <c r="AP13" i="1"/>
  <c r="AO13" i="1"/>
  <c r="AK13" i="1"/>
  <c r="AJ13" i="1"/>
  <c r="AI13" i="1"/>
  <c r="AH13" i="1"/>
  <c r="AG13" i="1"/>
  <c r="AB13" i="1"/>
  <c r="AA13" i="1"/>
  <c r="Z13" i="1"/>
  <c r="Y13" i="1"/>
  <c r="X13" i="1"/>
  <c r="W13" i="1"/>
  <c r="S13" i="1"/>
  <c r="R13" i="1"/>
  <c r="Q13" i="1"/>
  <c r="P13" i="1"/>
  <c r="N13" i="1"/>
  <c r="AP12" i="1"/>
  <c r="AO12" i="1"/>
  <c r="AK12" i="1"/>
  <c r="AJ12" i="1"/>
  <c r="AI12" i="1"/>
  <c r="AH12" i="1"/>
  <c r="AG12" i="1"/>
  <c r="AB12" i="1"/>
  <c r="AA12" i="1"/>
  <c r="Z12" i="1"/>
  <c r="Y12" i="1"/>
  <c r="X12" i="1"/>
  <c r="W12" i="1"/>
  <c r="S12" i="1"/>
  <c r="R12" i="1"/>
  <c r="P12" i="1"/>
  <c r="O12" i="1"/>
  <c r="N12" i="1"/>
  <c r="AP11" i="1"/>
  <c r="AO11" i="1"/>
  <c r="AK11" i="1"/>
  <c r="AJ11" i="1"/>
  <c r="AI11" i="1"/>
  <c r="AG11" i="1"/>
  <c r="AA11" i="1"/>
  <c r="Z11" i="1"/>
  <c r="Y11" i="1"/>
  <c r="W11" i="1"/>
  <c r="S11" i="1"/>
  <c r="R11" i="1"/>
  <c r="P11" i="1"/>
  <c r="O11" i="1"/>
  <c r="AP10" i="1"/>
  <c r="AO10" i="1"/>
  <c r="AK10" i="1"/>
  <c r="AJ10" i="1"/>
  <c r="AH10" i="1"/>
  <c r="AG10" i="1"/>
  <c r="AB10" i="1"/>
  <c r="AA10" i="1"/>
  <c r="Z10" i="1"/>
  <c r="Y10" i="1"/>
  <c r="X10" i="1"/>
  <c r="W10" i="1"/>
  <c r="S10" i="1"/>
  <c r="R10" i="1"/>
  <c r="P10" i="1"/>
  <c r="N10" i="1"/>
  <c r="AO9" i="1"/>
  <c r="AK9" i="1"/>
  <c r="AJ9" i="1"/>
  <c r="AI9" i="1"/>
  <c r="AH9" i="1"/>
  <c r="AG9" i="1"/>
  <c r="AB9" i="1"/>
  <c r="AA9" i="1"/>
  <c r="Z9" i="1"/>
  <c r="Y9" i="1"/>
  <c r="X9" i="1"/>
  <c r="W9" i="1"/>
  <c r="S9" i="1"/>
  <c r="R9" i="1"/>
  <c r="O9" i="1"/>
  <c r="N9" i="1"/>
  <c r="AP8" i="1"/>
  <c r="AO8" i="1"/>
  <c r="AL8" i="1"/>
  <c r="AK8" i="1"/>
  <c r="AJ8" i="1"/>
  <c r="AI8" i="1"/>
  <c r="AH8" i="1"/>
  <c r="AG8" i="1"/>
  <c r="AB8" i="1"/>
  <c r="AA8" i="1"/>
  <c r="Z8" i="1"/>
  <c r="Y8" i="1"/>
  <c r="X8" i="1"/>
  <c r="W8" i="1"/>
  <c r="S8" i="1"/>
  <c r="R8" i="1"/>
  <c r="P8" i="1"/>
  <c r="N8" i="1"/>
  <c r="AP7" i="1"/>
  <c r="AO7" i="1"/>
  <c r="AL7" i="1"/>
  <c r="AK7" i="1"/>
  <c r="AJ7" i="1"/>
  <c r="AI7" i="1"/>
  <c r="AH7" i="1"/>
  <c r="AG7" i="1"/>
  <c r="AC7" i="1"/>
  <c r="AB7" i="1"/>
  <c r="AA7" i="1"/>
  <c r="Z7" i="1"/>
  <c r="Y7" i="1"/>
  <c r="X7" i="1"/>
  <c r="W7" i="1"/>
  <c r="T7" i="1"/>
  <c r="S7" i="1"/>
  <c r="R7" i="1"/>
  <c r="P7" i="1"/>
  <c r="O7" i="1"/>
  <c r="N7" i="1"/>
  <c r="AP6" i="1"/>
  <c r="AO6" i="1"/>
  <c r="AL6" i="1"/>
  <c r="AK6" i="1"/>
  <c r="B27" i="1" s="1"/>
  <c r="AJ6" i="1"/>
  <c r="AI6" i="1"/>
  <c r="AH6" i="1"/>
  <c r="AG6" i="1"/>
  <c r="B23" i="1" s="1"/>
  <c r="AB6" i="1"/>
  <c r="AA6" i="1"/>
  <c r="Y6" i="1"/>
  <c r="X6" i="1"/>
  <c r="W6" i="1"/>
  <c r="S6" i="1"/>
  <c r="R6" i="1"/>
  <c r="Q6" i="1"/>
  <c r="P6" i="1"/>
  <c r="O6" i="1"/>
  <c r="AP5" i="1"/>
  <c r="AO5" i="1"/>
  <c r="AL5" i="1"/>
  <c r="AK5" i="1"/>
  <c r="AJ5" i="1"/>
  <c r="AI5" i="1"/>
  <c r="AH5" i="1"/>
  <c r="AG5" i="1"/>
  <c r="AC5" i="1"/>
  <c r="AB5" i="1"/>
  <c r="AA5" i="1"/>
  <c r="Z5" i="1"/>
  <c r="Y5" i="1"/>
  <c r="B15" i="1" s="1"/>
  <c r="X5" i="1"/>
  <c r="W5" i="1"/>
  <c r="S5" i="1"/>
  <c r="R5" i="1"/>
  <c r="Q5" i="1"/>
  <c r="P5" i="1"/>
  <c r="O5" i="1"/>
  <c r="N5" i="1"/>
  <c r="AP4" i="1"/>
  <c r="AO4" i="1"/>
  <c r="AL4" i="1"/>
  <c r="AK4" i="1"/>
  <c r="AJ4" i="1"/>
  <c r="AI4" i="1"/>
  <c r="AH4" i="1"/>
  <c r="AG4" i="1"/>
  <c r="AC4" i="1"/>
  <c r="AB4" i="1"/>
  <c r="AA4" i="1"/>
  <c r="Z4" i="1"/>
  <c r="Y4" i="1"/>
  <c r="X4" i="1"/>
  <c r="W4" i="1"/>
  <c r="R4" i="1"/>
  <c r="B8" i="1" s="1"/>
  <c r="P4" i="1"/>
  <c r="O4" i="1"/>
  <c r="N4" i="1"/>
  <c r="AL3" i="1"/>
  <c r="AK3" i="1"/>
  <c r="AJ3" i="1"/>
  <c r="AI3" i="1"/>
  <c r="AH3" i="1"/>
  <c r="AG3" i="1"/>
  <c r="AB3" i="1"/>
  <c r="Z3" i="1"/>
  <c r="Y3" i="1"/>
  <c r="X3" i="1"/>
  <c r="T3" i="1"/>
  <c r="S3" i="1"/>
  <c r="R3" i="1"/>
  <c r="P3" i="1"/>
  <c r="O3" i="1"/>
  <c r="N3" i="1"/>
  <c r="AP2" i="1"/>
  <c r="AO2" i="1"/>
  <c r="AL2" i="1"/>
  <c r="AK2" i="1"/>
  <c r="AJ2" i="1"/>
  <c r="AI2" i="1"/>
  <c r="AH2" i="1"/>
  <c r="AG2" i="1"/>
  <c r="AC2" i="1"/>
  <c r="AB2" i="1"/>
  <c r="Z2" i="1"/>
  <c r="Y2" i="1"/>
  <c r="X2" i="1"/>
  <c r="T2" i="1"/>
  <c r="S2" i="1"/>
  <c r="R2" i="1"/>
  <c r="Q2" i="1"/>
  <c r="P2" i="1"/>
  <c r="B6" i="1" s="1"/>
  <c r="O2" i="1"/>
  <c r="AP1" i="1"/>
  <c r="AL1" i="1"/>
  <c r="AK1" i="1"/>
  <c r="AJ1" i="1"/>
  <c r="AI1" i="1"/>
  <c r="AH1" i="1"/>
  <c r="AG1" i="1"/>
  <c r="AC1" i="1"/>
  <c r="AB1" i="1"/>
  <c r="AA1" i="1"/>
  <c r="Z1" i="1"/>
  <c r="Y1" i="1"/>
  <c r="X1" i="1"/>
  <c r="W1" i="1"/>
  <c r="T1" i="1"/>
  <c r="S1" i="1"/>
  <c r="R1" i="1"/>
  <c r="Q1" i="1"/>
  <c r="P1" i="1"/>
  <c r="N1" i="1"/>
  <c r="B4" i="1" s="1"/>
  <c r="B30" i="2" l="1"/>
  <c r="C20" i="2"/>
  <c r="AD6" i="1" s="1"/>
  <c r="B17" i="1"/>
  <c r="B30" i="20"/>
  <c r="C20" i="20"/>
  <c r="AD16" i="1" s="1"/>
  <c r="B14" i="1"/>
  <c r="B18" i="1"/>
  <c r="B25" i="1"/>
  <c r="F10" i="12"/>
  <c r="T9" i="1" s="1"/>
  <c r="B20" i="12"/>
  <c r="B30" i="31"/>
  <c r="B9" i="1"/>
  <c r="B32" i="1"/>
  <c r="B26" i="1"/>
  <c r="F10" i="28"/>
  <c r="T33" i="1" s="1"/>
  <c r="B20" i="28"/>
  <c r="F7" i="28"/>
  <c r="Q33" i="1" s="1"/>
  <c r="C10" i="2"/>
  <c r="T6" i="1" s="1"/>
  <c r="D20" i="22"/>
  <c r="D30" i="22" s="1"/>
  <c r="D33" i="22" s="1"/>
  <c r="G10" i="22"/>
  <c r="T26" i="1" s="1"/>
  <c r="B24" i="1"/>
  <c r="C10" i="20"/>
  <c r="T16" i="1" s="1"/>
  <c r="D10" i="29"/>
  <c r="D20" i="29" s="1"/>
  <c r="D30" i="29" s="1"/>
  <c r="D33" i="29" s="1"/>
  <c r="E7" i="29"/>
  <c r="Q34" i="1" s="1"/>
  <c r="B30" i="8"/>
  <c r="C20" i="8"/>
  <c r="AD2" i="1" s="1"/>
  <c r="B30" i="9"/>
  <c r="G20" i="9"/>
  <c r="AD15" i="1" s="1"/>
  <c r="I7" i="14"/>
  <c r="Q14" i="1" s="1"/>
  <c r="B10" i="14"/>
  <c r="B33" i="15"/>
  <c r="B16" i="1"/>
  <c r="B20" i="10"/>
  <c r="F7" i="12"/>
  <c r="Q9" i="1" s="1"/>
  <c r="I10" i="13"/>
  <c r="T10" i="1" s="1"/>
  <c r="B20" i="13"/>
  <c r="F28" i="25"/>
  <c r="AL29" i="1" s="1"/>
  <c r="G10" i="33"/>
  <c r="T39" i="1" s="1"/>
  <c r="B20" i="33"/>
  <c r="B5" i="1"/>
  <c r="I7" i="13"/>
  <c r="Q10" i="1" s="1"/>
  <c r="H7" i="16"/>
  <c r="Q12" i="1" s="1"/>
  <c r="G30" i="16"/>
  <c r="G33" i="16" s="1"/>
  <c r="G7" i="22"/>
  <c r="Q26" i="1" s="1"/>
  <c r="E30" i="28"/>
  <c r="E33" i="28" s="1"/>
  <c r="E10" i="29"/>
  <c r="T34" i="1" s="1"/>
  <c r="B20" i="29"/>
  <c r="B20" i="30"/>
  <c r="F10" i="30"/>
  <c r="T35" i="1" s="1"/>
  <c r="F7" i="30"/>
  <c r="Q35" i="1" s="1"/>
  <c r="K10" i="31"/>
  <c r="T37" i="1" s="1"/>
  <c r="B30" i="5"/>
  <c r="C20" i="5"/>
  <c r="AD1" i="1" s="1"/>
  <c r="B30" i="6"/>
  <c r="C20" i="6"/>
  <c r="AD5" i="1" s="1"/>
  <c r="C10" i="6"/>
  <c r="T5" i="1" s="1"/>
  <c r="C10" i="10"/>
  <c r="C20" i="10" s="1"/>
  <c r="C30" i="10" s="1"/>
  <c r="C33" i="10" s="1"/>
  <c r="H7" i="10"/>
  <c r="Q11" i="1" s="1"/>
  <c r="F30" i="10"/>
  <c r="F33" i="10" s="1"/>
  <c r="H7" i="11"/>
  <c r="Q8" i="1" s="1"/>
  <c r="B7" i="1" s="1"/>
  <c r="H10" i="11"/>
  <c r="T8" i="1" s="1"/>
  <c r="C20" i="14"/>
  <c r="C30" i="14" s="1"/>
  <c r="C33" i="14" s="1"/>
  <c r="D30" i="15"/>
  <c r="D33" i="15" s="1"/>
  <c r="H30" i="15"/>
  <c r="H33" i="15" s="1"/>
  <c r="L30" i="15"/>
  <c r="L33" i="15" s="1"/>
  <c r="N10" i="15"/>
  <c r="T13" i="1" s="1"/>
  <c r="N28" i="15"/>
  <c r="AL13" i="1" s="1"/>
  <c r="E20" i="16"/>
  <c r="E30" i="16" s="1"/>
  <c r="E33" i="16" s="1"/>
  <c r="H19" i="16"/>
  <c r="AC12" i="1" s="1"/>
  <c r="B20" i="18"/>
  <c r="D10" i="18"/>
  <c r="T19" i="1" s="1"/>
  <c r="E10" i="19"/>
  <c r="T17" i="1" s="1"/>
  <c r="B20" i="19"/>
  <c r="B30" i="22"/>
  <c r="C20" i="22"/>
  <c r="C30" i="22" s="1"/>
  <c r="C33" i="22" s="1"/>
  <c r="B30" i="23"/>
  <c r="C20" i="23"/>
  <c r="AD27" i="1" s="1"/>
  <c r="C10" i="23"/>
  <c r="T27" i="1" s="1"/>
  <c r="B30" i="34"/>
  <c r="C20" i="34"/>
  <c r="AD41" i="1" s="1"/>
  <c r="C10" i="34"/>
  <c r="T41" i="1" s="1"/>
  <c r="E30" i="37"/>
  <c r="AN45" i="1" s="1"/>
  <c r="B33" i="37"/>
  <c r="E33" i="37" s="1"/>
  <c r="AQ45" i="1" s="1"/>
  <c r="D20" i="4"/>
  <c r="D30" i="4" s="1"/>
  <c r="D33" i="4" s="1"/>
  <c r="G19" i="4"/>
  <c r="AC3" i="1" s="1"/>
  <c r="B20" i="4"/>
  <c r="B30" i="7"/>
  <c r="C20" i="7"/>
  <c r="AD7" i="1" s="1"/>
  <c r="G30" i="13"/>
  <c r="G33" i="13" s="1"/>
  <c r="E30" i="14"/>
  <c r="E33" i="14" s="1"/>
  <c r="F7" i="24"/>
  <c r="Q28" i="1" s="1"/>
  <c r="F28" i="24"/>
  <c r="AL28" i="1" s="1"/>
  <c r="G7" i="9"/>
  <c r="Q15" i="1" s="1"/>
  <c r="G10" i="9"/>
  <c r="T15" i="1" s="1"/>
  <c r="H19" i="10"/>
  <c r="AC11" i="1" s="1"/>
  <c r="B19" i="1" s="1"/>
  <c r="H19" i="11"/>
  <c r="AC8" i="1" s="1"/>
  <c r="I28" i="13"/>
  <c r="AL10" i="1" s="1"/>
  <c r="C20" i="15"/>
  <c r="G20" i="15"/>
  <c r="G30" i="15" s="1"/>
  <c r="G33" i="15" s="1"/>
  <c r="K20" i="15"/>
  <c r="K30" i="15" s="1"/>
  <c r="K33" i="15" s="1"/>
  <c r="N19" i="15"/>
  <c r="AC13" i="1" s="1"/>
  <c r="H28" i="16"/>
  <c r="AL12" i="1" s="1"/>
  <c r="B30" i="21"/>
  <c r="C20" i="21"/>
  <c r="AD25" i="1" s="1"/>
  <c r="C10" i="21"/>
  <c r="T25" i="1" s="1"/>
  <c r="F19" i="25"/>
  <c r="AC29" i="1" s="1"/>
  <c r="B30" i="25"/>
  <c r="F20" i="25"/>
  <c r="AD29" i="1" s="1"/>
  <c r="D20" i="30"/>
  <c r="D30" i="30" s="1"/>
  <c r="D33" i="30" s="1"/>
  <c r="F28" i="30"/>
  <c r="AL35" i="1" s="1"/>
  <c r="K7" i="31"/>
  <c r="Q37" i="1" s="1"/>
  <c r="J30" i="31"/>
  <c r="J33" i="31" s="1"/>
  <c r="G7" i="36"/>
  <c r="Q47" i="1" s="1"/>
  <c r="G20" i="36"/>
  <c r="AD47" i="1" s="1"/>
  <c r="B30" i="36"/>
  <c r="D7" i="3"/>
  <c r="Q4" i="1" s="1"/>
  <c r="B10" i="3"/>
  <c r="F20" i="11"/>
  <c r="F30" i="11" s="1"/>
  <c r="F33" i="11" s="1"/>
  <c r="H33" i="11" s="1"/>
  <c r="AQ8" i="1" s="1"/>
  <c r="I19" i="14"/>
  <c r="AC14" i="1" s="1"/>
  <c r="H10" i="16"/>
  <c r="T12" i="1" s="1"/>
  <c r="B20" i="16"/>
  <c r="F10" i="25"/>
  <c r="T29" i="1" s="1"/>
  <c r="F7" i="25"/>
  <c r="Q29" i="1" s="1"/>
  <c r="C7" i="27"/>
  <c r="Q32" i="1" s="1"/>
  <c r="B10" i="27"/>
  <c r="E28" i="29"/>
  <c r="AL34" i="1" s="1"/>
  <c r="E20" i="37"/>
  <c r="AD45" i="1" s="1"/>
  <c r="C30" i="37"/>
  <c r="C33" i="37" s="1"/>
  <c r="B10" i="39"/>
  <c r="E7" i="39"/>
  <c r="Q42" i="1" s="1"/>
  <c r="E28" i="39"/>
  <c r="AL42" i="1" s="1"/>
  <c r="D30" i="39"/>
  <c r="D33" i="39" s="1"/>
  <c r="C20" i="40"/>
  <c r="C30" i="40" s="1"/>
  <c r="C33" i="40" s="1"/>
  <c r="D10" i="40"/>
  <c r="T46" i="1" s="1"/>
  <c r="B20" i="46"/>
  <c r="C10" i="46"/>
  <c r="T54" i="1" s="1"/>
  <c r="B30" i="49"/>
  <c r="F20" i="49"/>
  <c r="AD49" i="1" s="1"/>
  <c r="B10" i="17"/>
  <c r="B20" i="24"/>
  <c r="F10" i="24"/>
  <c r="T28" i="1" s="1"/>
  <c r="B20" i="26"/>
  <c r="F19" i="28"/>
  <c r="AC33" i="1" s="1"/>
  <c r="F28" i="28"/>
  <c r="AL33" i="1" s="1"/>
  <c r="G19" i="33"/>
  <c r="AC39" i="1" s="1"/>
  <c r="G28" i="33"/>
  <c r="AL39" i="1" s="1"/>
  <c r="E20" i="25"/>
  <c r="E30" i="25" s="1"/>
  <c r="E33" i="25" s="1"/>
  <c r="D20" i="28"/>
  <c r="D30" i="28" s="1"/>
  <c r="D33" i="28" s="1"/>
  <c r="E20" i="30"/>
  <c r="E30" i="30" s="1"/>
  <c r="E33" i="30" s="1"/>
  <c r="F19" i="30"/>
  <c r="AC35" i="1" s="1"/>
  <c r="D20" i="31"/>
  <c r="D30" i="31" s="1"/>
  <c r="D33" i="31" s="1"/>
  <c r="F30" i="33"/>
  <c r="F33" i="33" s="1"/>
  <c r="D7" i="35"/>
  <c r="Q43" i="1" s="1"/>
  <c r="B10" i="35"/>
  <c r="G10" i="36"/>
  <c r="T47" i="1" s="1"/>
  <c r="B33" i="43"/>
  <c r="D33" i="43" s="1"/>
  <c r="AQ56" i="1" s="1"/>
  <c r="D30" i="43"/>
  <c r="AN56" i="1" s="1"/>
  <c r="D19" i="40"/>
  <c r="AC46" i="1" s="1"/>
  <c r="B10" i="44"/>
  <c r="B10" i="47"/>
  <c r="F19" i="49"/>
  <c r="AC49" i="1" s="1"/>
  <c r="F10" i="49"/>
  <c r="T49" i="1" s="1"/>
  <c r="B10" i="50"/>
  <c r="B10" i="32"/>
  <c r="B10" i="38"/>
  <c r="B20" i="40"/>
  <c r="B20" i="41"/>
  <c r="D20" i="43"/>
  <c r="AD56" i="1" s="1"/>
  <c r="B10" i="45"/>
  <c r="B10" i="48"/>
  <c r="B10" i="42"/>
  <c r="D7" i="43"/>
  <c r="Q56" i="1" s="1"/>
  <c r="D10" i="43"/>
  <c r="T56" i="1" s="1"/>
  <c r="D28" i="50"/>
  <c r="AL52" i="1" s="1"/>
  <c r="D10" i="48" l="1"/>
  <c r="T50" i="1" s="1"/>
  <c r="B20" i="48"/>
  <c r="B30" i="40"/>
  <c r="D20" i="40"/>
  <c r="AD46" i="1" s="1"/>
  <c r="D10" i="35"/>
  <c r="T43" i="1" s="1"/>
  <c r="B20" i="35"/>
  <c r="B30" i="26"/>
  <c r="C20" i="26"/>
  <c r="AD31" i="1" s="1"/>
  <c r="C30" i="15"/>
  <c r="N20" i="15"/>
  <c r="AD13" i="1" s="1"/>
  <c r="C30" i="7"/>
  <c r="AN7" i="1" s="1"/>
  <c r="B33" i="7"/>
  <c r="C33" i="7" s="1"/>
  <c r="AQ7" i="1" s="1"/>
  <c r="B33" i="34"/>
  <c r="C33" i="34" s="1"/>
  <c r="AQ41" i="1" s="1"/>
  <c r="C30" i="34"/>
  <c r="AN41" i="1" s="1"/>
  <c r="C30" i="5"/>
  <c r="AN1" i="1" s="1"/>
  <c r="B33" i="5"/>
  <c r="C33" i="5" s="1"/>
  <c r="AQ1" i="1" s="1"/>
  <c r="F20" i="30"/>
  <c r="AD35" i="1" s="1"/>
  <c r="B30" i="30"/>
  <c r="H30" i="11"/>
  <c r="AN8" i="1" s="1"/>
  <c r="C30" i="8"/>
  <c r="AN2" i="1" s="1"/>
  <c r="B33" i="8"/>
  <c r="C33" i="8" s="1"/>
  <c r="AQ2" i="1" s="1"/>
  <c r="B33" i="31"/>
  <c r="K33" i="31" s="1"/>
  <c r="AQ37" i="1" s="1"/>
  <c r="K30" i="31"/>
  <c r="AN37" i="1" s="1"/>
  <c r="C30" i="20"/>
  <c r="AN16" i="1" s="1"/>
  <c r="B33" i="20"/>
  <c r="C33" i="20" s="1"/>
  <c r="AQ16" i="1" s="1"/>
  <c r="C10" i="45"/>
  <c r="T59" i="1" s="1"/>
  <c r="B20" i="45"/>
  <c r="B20" i="38"/>
  <c r="C10" i="38"/>
  <c r="T44" i="1" s="1"/>
  <c r="F30" i="49"/>
  <c r="AN49" i="1" s="1"/>
  <c r="B33" i="49"/>
  <c r="F33" i="49" s="1"/>
  <c r="AQ49" i="1" s="1"/>
  <c r="B20" i="39"/>
  <c r="E10" i="39"/>
  <c r="T42" i="1" s="1"/>
  <c r="C10" i="27"/>
  <c r="T32" i="1" s="1"/>
  <c r="B20" i="27"/>
  <c r="B30" i="16"/>
  <c r="H20" i="16"/>
  <c r="AD12" i="1" s="1"/>
  <c r="D10" i="3"/>
  <c r="T4" i="1" s="1"/>
  <c r="B20" i="3"/>
  <c r="B28" i="1"/>
  <c r="B30" i="4"/>
  <c r="G20" i="4"/>
  <c r="AD3" i="1" s="1"/>
  <c r="G20" i="22"/>
  <c r="AD26" i="1" s="1"/>
  <c r="B30" i="29"/>
  <c r="E20" i="29"/>
  <c r="AD34" i="1" s="1"/>
  <c r="B30" i="13"/>
  <c r="I20" i="13"/>
  <c r="AD10" i="1" s="1"/>
  <c r="B30" i="12"/>
  <c r="F20" i="12"/>
  <c r="AD9" i="1" s="1"/>
  <c r="C10" i="32"/>
  <c r="T38" i="1" s="1"/>
  <c r="B20" i="32"/>
  <c r="B20" i="47"/>
  <c r="C10" i="47"/>
  <c r="T51" i="1" s="1"/>
  <c r="F20" i="24"/>
  <c r="AD28" i="1" s="1"/>
  <c r="B30" i="24"/>
  <c r="H20" i="11"/>
  <c r="AD8" i="1" s="1"/>
  <c r="G30" i="22"/>
  <c r="AN26" i="1" s="1"/>
  <c r="B33" i="22"/>
  <c r="G33" i="22" s="1"/>
  <c r="AQ26" i="1" s="1"/>
  <c r="B30" i="18"/>
  <c r="D20" i="18"/>
  <c r="AD19" i="1" s="1"/>
  <c r="C30" i="6"/>
  <c r="AN5" i="1" s="1"/>
  <c r="B33" i="6"/>
  <c r="C33" i="6" s="1"/>
  <c r="AQ5" i="1" s="1"/>
  <c r="B30" i="33"/>
  <c r="G20" i="33"/>
  <c r="AD39" i="1" s="1"/>
  <c r="B30" i="10"/>
  <c r="H20" i="10"/>
  <c r="AD11" i="1" s="1"/>
  <c r="G30" i="9"/>
  <c r="AN15" i="1" s="1"/>
  <c r="B33" i="9"/>
  <c r="G33" i="9" s="1"/>
  <c r="AQ15" i="1" s="1"/>
  <c r="B30" i="28"/>
  <c r="F20" i="28"/>
  <c r="AD33" i="1" s="1"/>
  <c r="C10" i="42"/>
  <c r="T55" i="1" s="1"/>
  <c r="B20" i="42"/>
  <c r="B30" i="41"/>
  <c r="C20" i="41"/>
  <c r="AD53" i="1" s="1"/>
  <c r="D10" i="50"/>
  <c r="T52" i="1" s="1"/>
  <c r="B20" i="50"/>
  <c r="B20" i="44"/>
  <c r="D10" i="44"/>
  <c r="T48" i="1" s="1"/>
  <c r="C10" i="17"/>
  <c r="T18" i="1" s="1"/>
  <c r="B20" i="17"/>
  <c r="B30" i="46"/>
  <c r="C20" i="46"/>
  <c r="AD54" i="1" s="1"/>
  <c r="G30" i="36"/>
  <c r="AN47" i="1" s="1"/>
  <c r="B33" i="36"/>
  <c r="G33" i="36" s="1"/>
  <c r="AQ47" i="1" s="1"/>
  <c r="F30" i="25"/>
  <c r="AN29" i="1" s="1"/>
  <c r="B33" i="25"/>
  <c r="F33" i="25" s="1"/>
  <c r="AQ29" i="1" s="1"/>
  <c r="C30" i="21"/>
  <c r="AN25" i="1" s="1"/>
  <c r="B33" i="21"/>
  <c r="C33" i="21" s="1"/>
  <c r="AQ25" i="1" s="1"/>
  <c r="C30" i="23"/>
  <c r="AN27" i="1" s="1"/>
  <c r="B33" i="23"/>
  <c r="C33" i="23" s="1"/>
  <c r="AQ27" i="1" s="1"/>
  <c r="B30" i="19"/>
  <c r="E20" i="19"/>
  <c r="AD17" i="1" s="1"/>
  <c r="H10" i="10"/>
  <c r="T11" i="1" s="1"/>
  <c r="B20" i="14"/>
  <c r="I10" i="14"/>
  <c r="T14" i="1" s="1"/>
  <c r="K20" i="31"/>
  <c r="AD37" i="1" s="1"/>
  <c r="B33" i="2"/>
  <c r="C33" i="2" s="1"/>
  <c r="AQ6" i="1" s="1"/>
  <c r="C30" i="2"/>
  <c r="AN6" i="1" s="1"/>
  <c r="B33" i="33" l="1"/>
  <c r="G33" i="33" s="1"/>
  <c r="AQ39" i="1" s="1"/>
  <c r="G30" i="33"/>
  <c r="AN39" i="1" s="1"/>
  <c r="B33" i="18"/>
  <c r="D33" i="18" s="1"/>
  <c r="AQ19" i="1" s="1"/>
  <c r="D30" i="18"/>
  <c r="AN19" i="1" s="1"/>
  <c r="F30" i="24"/>
  <c r="AN28" i="1" s="1"/>
  <c r="B33" i="24"/>
  <c r="F33" i="24" s="1"/>
  <c r="AQ28" i="1" s="1"/>
  <c r="B30" i="32"/>
  <c r="C20" i="32"/>
  <c r="AD38" i="1" s="1"/>
  <c r="D20" i="3"/>
  <c r="AD4" i="1" s="1"/>
  <c r="B30" i="3"/>
  <c r="B30" i="27"/>
  <c r="C20" i="27"/>
  <c r="AD32" i="1" s="1"/>
  <c r="B30" i="45"/>
  <c r="C20" i="45"/>
  <c r="AD59" i="1" s="1"/>
  <c r="B33" i="26"/>
  <c r="C33" i="26" s="1"/>
  <c r="AQ31" i="1" s="1"/>
  <c r="C30" i="26"/>
  <c r="AN31" i="1" s="1"/>
  <c r="D30" i="40"/>
  <c r="AN46" i="1" s="1"/>
  <c r="B33" i="40"/>
  <c r="D33" i="40" s="1"/>
  <c r="AQ46" i="1" s="1"/>
  <c r="B33" i="46"/>
  <c r="C33" i="46" s="1"/>
  <c r="AQ54" i="1" s="1"/>
  <c r="C30" i="46"/>
  <c r="AN54" i="1" s="1"/>
  <c r="B30" i="44"/>
  <c r="D20" i="44"/>
  <c r="AD48" i="1" s="1"/>
  <c r="B33" i="41"/>
  <c r="C33" i="41" s="1"/>
  <c r="AQ53" i="1" s="1"/>
  <c r="C30" i="41"/>
  <c r="AN53" i="1" s="1"/>
  <c r="F30" i="28"/>
  <c r="AN33" i="1" s="1"/>
  <c r="B33" i="28"/>
  <c r="F33" i="28" s="1"/>
  <c r="AQ33" i="1" s="1"/>
  <c r="I30" i="13"/>
  <c r="AN10" i="1" s="1"/>
  <c r="B33" i="13"/>
  <c r="I33" i="13" s="1"/>
  <c r="AQ10" i="1" s="1"/>
  <c r="B10" i="1"/>
  <c r="F30" i="30"/>
  <c r="AN35" i="1" s="1"/>
  <c r="B33" i="30"/>
  <c r="F33" i="30" s="1"/>
  <c r="AQ35" i="1" s="1"/>
  <c r="D20" i="35"/>
  <c r="AD43" i="1" s="1"/>
  <c r="B30" i="35"/>
  <c r="D20" i="48"/>
  <c r="AD50" i="1" s="1"/>
  <c r="B30" i="48"/>
  <c r="B30" i="17"/>
  <c r="C20" i="17"/>
  <c r="AD18" i="1" s="1"/>
  <c r="D20" i="50"/>
  <c r="AD52" i="1" s="1"/>
  <c r="B30" i="50"/>
  <c r="B30" i="42"/>
  <c r="C20" i="42"/>
  <c r="AD55" i="1" s="1"/>
  <c r="H30" i="10"/>
  <c r="AN11" i="1" s="1"/>
  <c r="B33" i="10"/>
  <c r="H33" i="10" s="1"/>
  <c r="AQ11" i="1" s="1"/>
  <c r="G30" i="4"/>
  <c r="AN3" i="1" s="1"/>
  <c r="B33" i="4"/>
  <c r="G33" i="4" s="1"/>
  <c r="AQ3" i="1" s="1"/>
  <c r="C33" i="15"/>
  <c r="N33" i="15" s="1"/>
  <c r="AQ13" i="1" s="1"/>
  <c r="N30" i="15"/>
  <c r="AN13" i="1" s="1"/>
  <c r="I20" i="14"/>
  <c r="AD14" i="1" s="1"/>
  <c r="B30" i="14"/>
  <c r="B33" i="19"/>
  <c r="E33" i="19" s="1"/>
  <c r="AQ17" i="1" s="1"/>
  <c r="E30" i="19"/>
  <c r="AN17" i="1" s="1"/>
  <c r="B30" i="47"/>
  <c r="C20" i="47"/>
  <c r="AD51" i="1" s="1"/>
  <c r="F30" i="12"/>
  <c r="AN9" i="1" s="1"/>
  <c r="B33" i="12"/>
  <c r="F33" i="12" s="1"/>
  <c r="AQ9" i="1" s="1"/>
  <c r="E30" i="29"/>
  <c r="AN34" i="1" s="1"/>
  <c r="B33" i="29"/>
  <c r="E33" i="29" s="1"/>
  <c r="AQ34" i="1" s="1"/>
  <c r="H30" i="16"/>
  <c r="AN12" i="1" s="1"/>
  <c r="B33" i="16"/>
  <c r="H33" i="16" s="1"/>
  <c r="AQ12" i="1" s="1"/>
  <c r="B30" i="39"/>
  <c r="E20" i="39"/>
  <c r="AD42" i="1" s="1"/>
  <c r="B30" i="38"/>
  <c r="C20" i="38"/>
  <c r="AD44" i="1" s="1"/>
  <c r="B33" i="38" l="1"/>
  <c r="C33" i="38" s="1"/>
  <c r="AQ44" i="1" s="1"/>
  <c r="C30" i="38"/>
  <c r="AN44" i="1" s="1"/>
  <c r="B33" i="27"/>
  <c r="C33" i="27" s="1"/>
  <c r="AQ32" i="1" s="1"/>
  <c r="C30" i="27"/>
  <c r="AN32" i="1" s="1"/>
  <c r="B33" i="32"/>
  <c r="C33" i="32" s="1"/>
  <c r="AQ38" i="1" s="1"/>
  <c r="C30" i="32"/>
  <c r="AN38" i="1" s="1"/>
  <c r="B33" i="14"/>
  <c r="I33" i="14" s="1"/>
  <c r="AQ14" i="1" s="1"/>
  <c r="I30" i="14"/>
  <c r="AN14" i="1" s="1"/>
  <c r="B33" i="35"/>
  <c r="D33" i="35" s="1"/>
  <c r="AQ43" i="1" s="1"/>
  <c r="D30" i="35"/>
  <c r="AN43" i="1" s="1"/>
  <c r="D30" i="44"/>
  <c r="AN48" i="1" s="1"/>
  <c r="B33" i="44"/>
  <c r="D33" i="44" s="1"/>
  <c r="AQ48" i="1" s="1"/>
  <c r="D30" i="3"/>
  <c r="AN4" i="1" s="1"/>
  <c r="B33" i="3"/>
  <c r="D33" i="3" s="1"/>
  <c r="AQ4" i="1" s="1"/>
  <c r="B33" i="1" s="1"/>
  <c r="E30" i="39"/>
  <c r="AN42" i="1" s="1"/>
  <c r="B33" i="39"/>
  <c r="E33" i="39" s="1"/>
  <c r="AQ42" i="1" s="1"/>
  <c r="B33" i="47"/>
  <c r="C33" i="47" s="1"/>
  <c r="AQ51" i="1" s="1"/>
  <c r="C30" i="47"/>
  <c r="AN51" i="1" s="1"/>
  <c r="C30" i="42"/>
  <c r="AN55" i="1" s="1"/>
  <c r="B33" i="42"/>
  <c r="C33" i="42" s="1"/>
  <c r="AQ55" i="1" s="1"/>
  <c r="C30" i="17"/>
  <c r="AN18" i="1" s="1"/>
  <c r="B33" i="17"/>
  <c r="C33" i="17" s="1"/>
  <c r="AQ18" i="1" s="1"/>
  <c r="B33" i="45"/>
  <c r="C33" i="45" s="1"/>
  <c r="AQ59" i="1" s="1"/>
  <c r="C30" i="45"/>
  <c r="AN59" i="1" s="1"/>
  <c r="B20" i="1"/>
  <c r="D30" i="50"/>
  <c r="AN52" i="1" s="1"/>
  <c r="B33" i="50"/>
  <c r="D33" i="50" s="1"/>
  <c r="AQ52" i="1" s="1"/>
  <c r="B33" i="48"/>
  <c r="D33" i="48" s="1"/>
  <c r="AQ50" i="1" s="1"/>
  <c r="D30" i="48"/>
  <c r="AN50" i="1" s="1"/>
  <c r="B30" i="1" l="1"/>
</calcChain>
</file>

<file path=xl/sharedStrings.xml><?xml version="1.0" encoding="utf-8"?>
<sst xmlns="http://schemas.openxmlformats.org/spreadsheetml/2006/main" count="1992" uniqueCount="169">
  <si>
    <t>SOURCE OF RECEIPTS</t>
  </si>
  <si>
    <t>TOTALS</t>
  </si>
  <si>
    <t>REAL PROPERTY</t>
  </si>
  <si>
    <t>Agr/Res</t>
  </si>
  <si>
    <t>Com/Ind/Min</t>
  </si>
  <si>
    <t>Public Utility</t>
  </si>
  <si>
    <t>TOTAL CURRENT</t>
  </si>
  <si>
    <t>TOTAL DELINQUENT</t>
  </si>
  <si>
    <t>LESS TIF COLLECTED</t>
  </si>
  <si>
    <t>TOTAL COLLECTED</t>
  </si>
  <si>
    <t>REIMBURSEMENTS</t>
  </si>
  <si>
    <t>Non-Business Credit</t>
  </si>
  <si>
    <t>Non-Business Credit Delinquent</t>
  </si>
  <si>
    <t>Owner-Occupancy Credit</t>
  </si>
  <si>
    <t>Owner-Occupancy Credit Delinquent</t>
  </si>
  <si>
    <t>Homestead</t>
  </si>
  <si>
    <t>Homestead Delinquent</t>
  </si>
  <si>
    <t>TOTAL REIMBURSEMENTS</t>
  </si>
  <si>
    <t>TOTAL DISTRIBUTION</t>
  </si>
  <si>
    <t>DEDUCTIONS</t>
  </si>
  <si>
    <t>Aud. And Treas. Fees</t>
  </si>
  <si>
    <t>DETAC Fee</t>
  </si>
  <si>
    <t>Delinquent Advertising</t>
  </si>
  <si>
    <t>Tax Collector Salary</t>
  </si>
  <si>
    <t>Board of Election</t>
  </si>
  <si>
    <t>TOTAL DEDUCTIONS</t>
  </si>
  <si>
    <t>BALANCES</t>
  </si>
  <si>
    <t>Less Refunds</t>
  </si>
  <si>
    <t>Less Advances</t>
  </si>
  <si>
    <t>NET DISTRIBUTION</t>
  </si>
  <si>
    <t>2018 9-1-1 SYSTEM 1.00</t>
  </si>
  <si>
    <t>Please sign and return to this office, revised Code, Sec 321.34</t>
  </si>
  <si>
    <t>It is hereby certified that the above funds for retirement of bonds</t>
  </si>
  <si>
    <t>JENNIFER S. HUNTER</t>
  </si>
  <si>
    <t>COUNTY AUDITOR</t>
  </si>
  <si>
    <t>have been received and paid into the bond retirement fund</t>
  </si>
  <si>
    <t>DEPUTY AUDITOR</t>
  </si>
  <si>
    <t>SIGNATURE OF OFFICER</t>
  </si>
  <si>
    <t>2001 HEALTH SERVICES 1.00</t>
  </si>
  <si>
    <t>2020 HEALTH SERVICES 0.15</t>
  </si>
  <si>
    <t>1976 MRDD 0.10</t>
  </si>
  <si>
    <t>1976 MRDD 0.40</t>
  </si>
  <si>
    <t>1982 MRDD 1.20</t>
  </si>
  <si>
    <t>2005 DEVELOPMENTAL DISABILITIES 1.30</t>
  </si>
  <si>
    <t>2008 DEVELOPMENTAL DISABILITIES 1.00</t>
  </si>
  <si>
    <t xml:space="preserve"> GENERAL FUND 3.00</t>
  </si>
  <si>
    <t>2004 MENTAL HEALTH &amp; RECOVERY SVCS 0.50</t>
  </si>
  <si>
    <t>2006 SENIOR CITIZENS 0.80</t>
  </si>
  <si>
    <t xml:space="preserve"> VETERANS RELIEF 0.50</t>
  </si>
  <si>
    <t xml:space="preserve"> GENERAL FUND 4.90</t>
  </si>
  <si>
    <t>1976 CURRENT EXPENSE 19.30</t>
  </si>
  <si>
    <t>1985 CURRENT EXPENSE 8.00</t>
  </si>
  <si>
    <t>2006 BOND ($11,460,066) 1.25</t>
  </si>
  <si>
    <t>2009 SUBSTITUTE RC 5705.199 4.10</t>
  </si>
  <si>
    <t xml:space="preserve"> GENERAL FUND 5.00</t>
  </si>
  <si>
    <t>1976 CURRENT EXPENSE 17.80</t>
  </si>
  <si>
    <t>2003 BOND ($16,900,000) 0.75</t>
  </si>
  <si>
    <t>2003 PERMANENT IMP-ONGOING 0.50</t>
  </si>
  <si>
    <t>2011 SUBSTITUTE (RC 5705.199) 4.67</t>
  </si>
  <si>
    <t>2019 EMERGENCY ($769,711) 2.55</t>
  </si>
  <si>
    <t>1976 CURRENT EXPENSE 21.00</t>
  </si>
  <si>
    <t>1979 CURRENT EXPENSE 3.20</t>
  </si>
  <si>
    <t>1994 PERMANENT IMPROVEMENT 2.40</t>
  </si>
  <si>
    <t>2002 BOND ($25,000,000) 1.00</t>
  </si>
  <si>
    <t>2025 BOND ($70,625,000) 5.12</t>
  </si>
  <si>
    <t xml:space="preserve"> GENERAL FUND 4.20</t>
  </si>
  <si>
    <t>1976 CURRENT EXPENSE 20.20</t>
  </si>
  <si>
    <t>1996 CURRENT EXPENSE 12.90</t>
  </si>
  <si>
    <t>2001 BOND ($30,000,000) 0.50</t>
  </si>
  <si>
    <t xml:space="preserve"> GENERAL FUND 5.10</t>
  </si>
  <si>
    <t>1976 CURRENT EXPENSE 16.00</t>
  </si>
  <si>
    <t>1994 CURRENT EXPENSE 6.00</t>
  </si>
  <si>
    <t>1995 CURRENT EXPENSE 5.85</t>
  </si>
  <si>
    <t>1998 PERMANENT IMPROVEMENT 2.50</t>
  </si>
  <si>
    <t>2003 CURRENT EXPENSE 5.00</t>
  </si>
  <si>
    <t>2005 CURRENT EXPENSE 8.00</t>
  </si>
  <si>
    <t xml:space="preserve"> GENERAL FUND 4.50</t>
  </si>
  <si>
    <t>1976 CURRENT EXPENSE 21.80</t>
  </si>
  <si>
    <t>1983 PERMANENT IMPROVEMENT 5.00</t>
  </si>
  <si>
    <t>2003 BOND ($3,130,400) 1.60</t>
  </si>
  <si>
    <t>2003 BOND ($4,645,000) 2.00</t>
  </si>
  <si>
    <t>2003 CLASSROOM FACILITIES 0.50</t>
  </si>
  <si>
    <t>2009 EMERGENCY ($189,000) 1.40</t>
  </si>
  <si>
    <t xml:space="preserve"> GENERAL FUND 3.20</t>
  </si>
  <si>
    <t xml:space="preserve"> PERMANENT IMPROVEMENT 1.00</t>
  </si>
  <si>
    <t>1976 CURRENT EXPENSE 18.90</t>
  </si>
  <si>
    <t>2005 BOND ($14,057,481) 1.34</t>
  </si>
  <si>
    <t>2005 BOND ($3,000,000) 0.25</t>
  </si>
  <si>
    <t>2005 CLASSROOM FACILITIES 0.50</t>
  </si>
  <si>
    <t>2008 BOND ($2,500,000) 0.25</t>
  </si>
  <si>
    <t>2008 BOND ($9,426,402) 0.78</t>
  </si>
  <si>
    <t>2008 CLASSROOM FACILITIES 0.50</t>
  </si>
  <si>
    <t>2012 EMERGENCY ($1,900,000) 3.20</t>
  </si>
  <si>
    <t>2015 BOND ($31,004,877) 2.35</t>
  </si>
  <si>
    <t>2015 CLASSROOM FACILITIES 0.50</t>
  </si>
  <si>
    <t>1976 CURRENT EXPENSE 15.30</t>
  </si>
  <si>
    <t>1977 CURRENT EXPENSE 3.00</t>
  </si>
  <si>
    <t>1989 CURRENT EXPENSE 6.00</t>
  </si>
  <si>
    <t>2003 PERMANENT IMP-ONGOING 3.75</t>
  </si>
  <si>
    <t>2020 BOND ($15,000,000) 1.50</t>
  </si>
  <si>
    <t>1999 CURRENT EXPENSE 2.70</t>
  </si>
  <si>
    <t>1978 CURRENT EXPENSE 2.00</t>
  </si>
  <si>
    <t>2018 PERMANENT IMPROVEMENT 0.60</t>
  </si>
  <si>
    <t>1976 CURRENT EXPENSE 1.70</t>
  </si>
  <si>
    <t>1981 CURRENT EXPENSE 1.50</t>
  </si>
  <si>
    <t>2006 CURRENT EXPENSE 1.00</t>
  </si>
  <si>
    <t>1976 CURRENT EXPENSE 1.80</t>
  </si>
  <si>
    <t xml:space="preserve"> GENERAL FUND 1.50</t>
  </si>
  <si>
    <t xml:space="preserve"> GENERAL FUND 0.50</t>
  </si>
  <si>
    <t xml:space="preserve"> ROAD AND BRIDGE 0.30</t>
  </si>
  <si>
    <t>2014 CEMETERY 1.00</t>
  </si>
  <si>
    <t>2014 CURRENT EXPENSE 0.60</t>
  </si>
  <si>
    <t>2016 CEMETERY 0.70</t>
  </si>
  <si>
    <t xml:space="preserve"> GENERAL FUND 1.40</t>
  </si>
  <si>
    <t>2005 FIRE &amp; E.M.S. 4.50</t>
  </si>
  <si>
    <t>2020 FIRE &amp; E.M.S 0.25</t>
  </si>
  <si>
    <t>2025 FIRE &amp; E.M.S. 1.50</t>
  </si>
  <si>
    <t xml:space="preserve"> ROAD AND BRIDGE 1.00</t>
  </si>
  <si>
    <t>2010 FIRE &amp; E.M.S. 11.00</t>
  </si>
  <si>
    <t>2023 FIRE &amp; E.M.S. 3.50</t>
  </si>
  <si>
    <t>2006 CURRENT EXPENSE 1.50</t>
  </si>
  <si>
    <t>2009 CEMETERY 0.40</t>
  </si>
  <si>
    <t>2015 CEMETERY 1.10</t>
  </si>
  <si>
    <t xml:space="preserve"> GENERAL FUND 1.60</t>
  </si>
  <si>
    <t>2008 FIRE &amp; E.M.S. 2.88</t>
  </si>
  <si>
    <t>2018 FIRE &amp; E.M.S. 0.24</t>
  </si>
  <si>
    <t xml:space="preserve"> GENERAL FUND 0.40</t>
  </si>
  <si>
    <t xml:space="preserve"> ROAD AND BRIDGE 0.10</t>
  </si>
  <si>
    <t>2017 CURRENT EXPENSE LIBRARY 0.40</t>
  </si>
  <si>
    <t>2022 CURRENT EXPENSE LIBRARY 0.10</t>
  </si>
  <si>
    <t xml:space="preserve"> GENERAL FUND 0.90</t>
  </si>
  <si>
    <t xml:space="preserve"> ROAD AND BRIDGE 0.50</t>
  </si>
  <si>
    <t>1992 FIRE 1.70</t>
  </si>
  <si>
    <t>1999 CEMETERY 1.20</t>
  </si>
  <si>
    <t>2006 BOND ($435,000) 0.50</t>
  </si>
  <si>
    <t>2014 CURRENT EXPENSE 0.30</t>
  </si>
  <si>
    <t>2019 CURRENT EXPENSE 0.50</t>
  </si>
  <si>
    <t>2024 FIRE 0.60</t>
  </si>
  <si>
    <t xml:space="preserve"> GENERAL FUND 1.00</t>
  </si>
  <si>
    <t xml:space="preserve"> ROAD AND BRIDGE 0.40</t>
  </si>
  <si>
    <t>2013 FIRE 0.80</t>
  </si>
  <si>
    <t>2016 FIRE 0.40</t>
  </si>
  <si>
    <t>2019 CEMETERY 0.30</t>
  </si>
  <si>
    <t xml:space="preserve"> GENERAL FUND 0.10</t>
  </si>
  <si>
    <t xml:space="preserve"> FIREMAN'S PENSION 0.40</t>
  </si>
  <si>
    <t xml:space="preserve"> GENERAL FUND 0.60</t>
  </si>
  <si>
    <t xml:space="preserve"> POLICEMEN'S PENSION 0.40</t>
  </si>
  <si>
    <t>2012 CURRENT EXPENSE 2.10</t>
  </si>
  <si>
    <t>2013 CURRENT EXPENSE 2.90</t>
  </si>
  <si>
    <t>2014 CURRENT EXPENSE 3.00</t>
  </si>
  <si>
    <t>2011 BOND ($2,020,000) 1.00</t>
  </si>
  <si>
    <t>2024 POLICE 5.00</t>
  </si>
  <si>
    <t>1985 CURRENT EXPENSE 2.00</t>
  </si>
  <si>
    <t>2017 FIRE 4.75</t>
  </si>
  <si>
    <t>2009 CURRENT EXPENSE (ORC.5705.23) 1.50</t>
  </si>
  <si>
    <t>2011 CURRENT EXPENSE/LIBRARY 1.20</t>
  </si>
  <si>
    <t>2015 CURRENT EXPENSE/LIBRARY 0.30</t>
  </si>
  <si>
    <t>2017 CURRENT EXPENSE 3.00</t>
  </si>
  <si>
    <t>2022 CURRENT EXPENSE 1.75</t>
  </si>
  <si>
    <t>2010 CURRENT EXPENSE 1.00</t>
  </si>
  <si>
    <t>2015 CURRENT EXPENSE 1.50</t>
  </si>
  <si>
    <t>2015 CEMETERY 1.00</t>
  </si>
  <si>
    <t>1997 CURRENT EXPENSE 2.50</t>
  </si>
  <si>
    <t>2025 CURRENT EXPENSE 10.00</t>
  </si>
  <si>
    <t>2001 CURRENT EXPENSE 1.00</t>
  </si>
  <si>
    <t>2012 CURRENT EXPENSE 1.80</t>
  </si>
  <si>
    <t>2024 CURRENT EXPENSE 1.50</t>
  </si>
  <si>
    <t>2022 CURRENT EXPENSE 2.50</t>
  </si>
  <si>
    <t>2023 CURRENT EXPENSE 1.50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</si>
</sst>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[Red]\(#,##0.00\);&quot;&quot;"/>
  </numFmts>
  <fonts count="3" x14ac:knownFonts="1">
    <font>
      <sz val="11"/>
      <name val="Calibri"/>
    </font>
    <font>
      <b/>
      <sz val="7"/>
      <color rgb="FF000000"/>
      <name val="Arial"/>
    </font>
    <font>
      <sz val="7"/>
      <color rgb="FF00000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2" xfId="0" applyFont="1" applyBorder="1"/>
    <xf numFmtId="0" fontId="0" fillId="0" borderId="0" xfId="0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0" borderId="3" xfId="0" applyFont="1" applyBorder="1" applyAlignment="1">
      <alignment indent="1"/>
    </xf>
    <xf numFmtId="164" fontId="2" fillId="0" borderId="3" xfId="0" applyNumberFormat="1" applyFont="1" applyBorder="1" applyAlignment="1">
      <alignment horizontal="right" wrapText="1"/>
    </xf>
    <xf numFmtId="0" fontId="2" fillId="0" borderId="0" xfId="0" applyFont="1" applyAlignment="1">
      <alignment indent="1"/>
    </xf>
    <xf numFmtId="164" fontId="2" fillId="0" borderId="0" xfId="0" applyNumberFormat="1" applyFont="1" applyAlignment="1">
      <alignment horizontal="right" wrapText="1"/>
    </xf>
    <xf numFmtId="0" fontId="2" fillId="0" borderId="2" xfId="0" applyFont="1" applyBorder="1" applyAlignment="1">
      <alignment indent="1"/>
    </xf>
    <xf numFmtId="164" fontId="2" fillId="0" borderId="2" xfId="0" applyNumberFormat="1" applyFont="1" applyBorder="1" applyAlignment="1">
      <alignment horizontal="right" wrapText="1"/>
    </xf>
    <xf numFmtId="0" fontId="1" fillId="0" borderId="1" xfId="0" applyFont="1" applyBorder="1"/>
    <xf numFmtId="0" fontId="2" fillId="0" borderId="1" xfId="0" applyFont="1" applyBorder="1" applyAlignment="1">
      <alignment indent="1"/>
    </xf>
    <xf numFmtId="0" fontId="2" fillId="0" borderId="1" xfId="0" applyFont="1" applyBorder="1" applyAlignment="1">
      <alignment horizontal="center" wrapText="1" indent="1"/>
    </xf>
    <xf numFmtId="164" fontId="2" fillId="0" borderId="0" xfId="0" applyNumberFormat="1" applyFont="1" applyAlignment="1">
      <alignment horizontal="right"/>
    </xf>
    <xf numFmtId="164" fontId="2" fillId="0" borderId="3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0" fontId="2" fillId="0" borderId="0" xfId="0" applyFont="1" applyAlignment="1">
      <alignment horizontal="left" indent="1"/>
    </xf>
    <xf numFmtId="0" fontId="0" fillId="0" borderId="0" xfId="0"/>
    <xf numFmtId="0" fontId="2" fillId="0" borderId="1" xfId="0" applyFont="1" applyBorder="1" applyAlignment="1">
      <alignment indent="1"/>
    </xf>
    <xf numFmtId="0" fontId="2" fillId="0" borderId="0" xfId="0" applyFont="1" applyAlignment="1">
      <alignment indent="1"/>
    </xf>
    <xf numFmtId="0" fontId="2" fillId="0" borderId="1" xfId="0" applyFont="1" applyBorder="1" applyAlignment="1">
      <alignment horizontal="center" wrapText="1" inden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99"/>
  <sheetViews>
    <sheetView workbookViewId="0"/>
  </sheetViews>
  <sheetFormatPr defaultRowHeight="12.8" customHeight="1" x14ac:dyDescent="0.3"/>
  <cols>
    <col min="1" max="1" width="24.33203125" customWidth="1"/>
    <col min="2" max="2" width="9.109375" customWidth="1"/>
    <col min="14" max="20" width="9.109375" hidden="1" customWidth="1"/>
    <col min="23" max="30" width="9.109375" hidden="1" customWidth="1"/>
    <col min="33" max="38" width="9.109375" hidden="1" customWidth="1"/>
    <col min="40" max="43" width="9.109375" hidden="1" customWidth="1"/>
  </cols>
  <sheetData>
    <row r="1" spans="1:43" ht="15.05" x14ac:dyDescent="0.3">
      <c r="N1">
        <f>'10490-MADISON COUNTY'!C4</f>
        <v>2573946.0499999998</v>
      </c>
      <c r="O1">
        <f>'10490-MADISON COUNTY'!C5</f>
        <v>429155.17</v>
      </c>
      <c r="P1">
        <f>'10490-MADISON COUNTY'!C6</f>
        <v>374866.86</v>
      </c>
      <c r="Q1">
        <f>'10490-MADISON COUNTY'!C7</f>
        <v>3377968.0799999996</v>
      </c>
      <c r="R1">
        <f>'10490-MADISON COUNTY'!C8</f>
        <v>120658.4</v>
      </c>
      <c r="S1">
        <f>'10490-MADISON COUNTY'!C9</f>
        <v>140193.28</v>
      </c>
      <c r="T1">
        <f>'10490-MADISON COUNTY'!C10</f>
        <v>3358433.1999999997</v>
      </c>
      <c r="W1">
        <f>'10490-MADISON COUNTY'!C13</f>
        <v>229900.71</v>
      </c>
      <c r="X1">
        <f>'10490-MADISON COUNTY'!C14</f>
        <v>-840.26</v>
      </c>
      <c r="Y1">
        <f>'10490-MADISON COUNTY'!C15</f>
        <v>33983.040000000001</v>
      </c>
      <c r="Z1">
        <f>'10490-MADISON COUNTY'!C16</f>
        <v>13.09</v>
      </c>
      <c r="AA1">
        <f>'10490-MADISON COUNTY'!C17</f>
        <v>30319.67</v>
      </c>
      <c r="AB1">
        <f>'10490-MADISON COUNTY'!C18</f>
        <v>703.05</v>
      </c>
      <c r="AC1">
        <f>'10490-MADISON COUNTY'!C19</f>
        <v>294079.3</v>
      </c>
      <c r="AD1">
        <f>'10490-MADISON COUNTY'!C20</f>
        <v>3064353.9</v>
      </c>
      <c r="AG1">
        <f>'10490-MADISON COUNTY'!C23</f>
        <v>49359.23</v>
      </c>
      <c r="AH1">
        <f>'10490-MADISON COUNTY'!C24</f>
        <v>5329.08</v>
      </c>
      <c r="AI1">
        <f>'10490-MADISON COUNTY'!C25</f>
        <v>197.21</v>
      </c>
      <c r="AJ1">
        <f>'10490-MADISON COUNTY'!C26</f>
        <v>0</v>
      </c>
      <c r="AK1">
        <f>'10490-MADISON COUNTY'!C27</f>
        <v>0</v>
      </c>
      <c r="AL1">
        <f>'10490-MADISON COUNTY'!C28</f>
        <v>54885.520000000004</v>
      </c>
      <c r="AN1">
        <f>'10490-MADISON COUNTY'!C30</f>
        <v>3009468.38</v>
      </c>
      <c r="AO1">
        <f>'10490-MADISON COUNTY'!C31</f>
        <v>11178.57</v>
      </c>
      <c r="AP1">
        <f>'10490-MADISON COUNTY'!C32</f>
        <v>0</v>
      </c>
      <c r="AQ1">
        <f>'10490-MADISON COUNTY'!C33</f>
        <v>2998289.81</v>
      </c>
    </row>
    <row r="2" spans="1:43" ht="15.05" x14ac:dyDescent="0.3">
      <c r="A2" s="1" t="s">
        <v>0</v>
      </c>
      <c r="B2" s="1" t="s">
        <v>1</v>
      </c>
      <c r="N2">
        <f>'104901-VETERANS RELIEF'!C4</f>
        <v>429010.78</v>
      </c>
      <c r="O2">
        <f>'104901-VETERANS RELIEF'!C5</f>
        <v>71527.350000000006</v>
      </c>
      <c r="P2">
        <f>'104901-VETERANS RELIEF'!C6</f>
        <v>62477.81</v>
      </c>
      <c r="Q2">
        <f>'104901-VETERANS RELIEF'!C7</f>
        <v>563015.93999999994</v>
      </c>
      <c r="R2">
        <f>'104901-VETERANS RELIEF'!C8</f>
        <v>20109.830000000002</v>
      </c>
      <c r="S2">
        <f>'104901-VETERANS RELIEF'!C9</f>
        <v>23365.62</v>
      </c>
      <c r="T2">
        <f>'104901-VETERANS RELIEF'!C10</f>
        <v>559760.14999999991</v>
      </c>
      <c r="W2">
        <f>'104901-VETERANS RELIEF'!C13</f>
        <v>38318.949999999997</v>
      </c>
      <c r="X2">
        <f>'104901-VETERANS RELIEF'!C14</f>
        <v>-140</v>
      </c>
      <c r="Y2">
        <f>'104901-VETERANS RELIEF'!C15</f>
        <v>5664.28</v>
      </c>
      <c r="Z2">
        <f>'104901-VETERANS RELIEF'!C16</f>
        <v>2.19</v>
      </c>
      <c r="AA2">
        <f>'104901-VETERANS RELIEF'!C17</f>
        <v>5053.3999999999996</v>
      </c>
      <c r="AB2">
        <f>'104901-VETERANS RELIEF'!C18</f>
        <v>117.16</v>
      </c>
      <c r="AC2">
        <f>'104901-VETERANS RELIEF'!C19</f>
        <v>49015.98</v>
      </c>
      <c r="AD2">
        <f>'104901-VETERANS RELIEF'!C20</f>
        <v>510744.16999999993</v>
      </c>
      <c r="AG2">
        <f>'104901-VETERANS RELIEF'!C23</f>
        <v>8226.91</v>
      </c>
      <c r="AH2">
        <f>'104901-VETERANS RELIEF'!C24</f>
        <v>888.2</v>
      </c>
      <c r="AI2">
        <f>'104901-VETERANS RELIEF'!C25</f>
        <v>0</v>
      </c>
      <c r="AJ2">
        <f>'104901-VETERANS RELIEF'!C26</f>
        <v>0</v>
      </c>
      <c r="AK2">
        <f>'104901-VETERANS RELIEF'!C27</f>
        <v>0</v>
      </c>
      <c r="AL2">
        <f>'104901-VETERANS RELIEF'!C28</f>
        <v>9115.11</v>
      </c>
      <c r="AN2">
        <f>'104901-VETERANS RELIEF'!C30</f>
        <v>501629.05999999994</v>
      </c>
      <c r="AO2">
        <f>'104901-VETERANS RELIEF'!C31</f>
        <v>1863.13</v>
      </c>
      <c r="AP2">
        <f>'104901-VETERANS RELIEF'!C32</f>
        <v>0</v>
      </c>
      <c r="AQ2">
        <f>'104901-VETERANS RELIEF'!C33</f>
        <v>499765.92999999993</v>
      </c>
    </row>
    <row r="3" spans="1:43" ht="11.95" customHeight="1" x14ac:dyDescent="0.3">
      <c r="A3" s="1" t="s">
        <v>2</v>
      </c>
      <c r="N3">
        <f>'104902-MAD CO BD OF DEVELOPMENT'!G4</f>
        <v>1208471.93</v>
      </c>
      <c r="O3">
        <f>'104902-MAD CO BD OF DEVELOPMENT'!G5</f>
        <v>418908.68999999994</v>
      </c>
      <c r="P3">
        <f>'104902-MAD CO BD OF DEVELOPMENT'!G6</f>
        <v>499822.57</v>
      </c>
      <c r="Q3">
        <f>'104902-MAD CO BD OF DEVELOPMENT'!G7</f>
        <v>2127203.19</v>
      </c>
      <c r="R3">
        <f>'104902-MAD CO BD OF DEVELOPMENT'!G8</f>
        <v>76504.69</v>
      </c>
      <c r="S3">
        <f>'104902-MAD CO BD OF DEVELOPMENT'!G9</f>
        <v>136845.65</v>
      </c>
      <c r="T3">
        <f>'104902-MAD CO BD OF DEVELOPMENT'!G10</f>
        <v>2066862.23</v>
      </c>
      <c r="W3">
        <f>'104902-MAD CO BD OF DEVELOPMENT'!G13</f>
        <v>107880.64000000001</v>
      </c>
      <c r="X3">
        <f>'104902-MAD CO BD OF DEVELOPMENT'!G14</f>
        <v>-394.26</v>
      </c>
      <c r="Y3">
        <f>'104902-MAD CO BD OF DEVELOPMENT'!G15</f>
        <v>15950.64</v>
      </c>
      <c r="Z3">
        <f>'104902-MAD CO BD OF DEVELOPMENT'!G16</f>
        <v>6.16</v>
      </c>
      <c r="AA3">
        <f>'104902-MAD CO BD OF DEVELOPMENT'!G17</f>
        <v>14249.27</v>
      </c>
      <c r="AB3">
        <f>'104902-MAD CO BD OF DEVELOPMENT'!G18</f>
        <v>329.89</v>
      </c>
      <c r="AC3">
        <f>'104902-MAD CO BD OF DEVELOPMENT'!G19</f>
        <v>138022.34</v>
      </c>
      <c r="AD3">
        <f>'104902-MAD CO BD OF DEVELOPMENT'!G20</f>
        <v>1928839.8900000001</v>
      </c>
      <c r="AG3">
        <f>'104902-MAD CO BD OF DEVELOPMENT'!G23</f>
        <v>28093.72</v>
      </c>
      <c r="AH3">
        <f>'104902-MAD CO BD OF DEVELOPMENT'!G24</f>
        <v>3134.96</v>
      </c>
      <c r="AI3">
        <f>'104902-MAD CO BD OF DEVELOPMENT'!G25</f>
        <v>49.81</v>
      </c>
      <c r="AJ3">
        <f>'104902-MAD CO BD OF DEVELOPMENT'!G26</f>
        <v>0</v>
      </c>
      <c r="AK3">
        <f>'104902-MAD CO BD OF DEVELOPMENT'!G27</f>
        <v>0</v>
      </c>
      <c r="AL3">
        <f>'104902-MAD CO BD OF DEVELOPMENT'!G28</f>
        <v>31278.49</v>
      </c>
      <c r="AN3">
        <f>'104902-MAD CO BD OF DEVELOPMENT'!G30</f>
        <v>1897561.4000000001</v>
      </c>
      <c r="AO3">
        <f>'104902-MAD CO BD OF DEVELOPMENT'!G31</f>
        <v>8950.68</v>
      </c>
      <c r="AP3">
        <f>'104902-MAD CO BD OF DEVELOPMENT'!G32</f>
        <v>0</v>
      </c>
      <c r="AQ3">
        <f>'104902-MAD CO BD OF DEVELOPMENT'!G33</f>
        <v>1888610.7200000002</v>
      </c>
    </row>
    <row r="4" spans="1:43" ht="11.95" customHeight="1" x14ac:dyDescent="0.3">
      <c r="A4" s="4" t="s">
        <v>3</v>
      </c>
      <c r="B4" s="14">
        <f>SUM(N1:N59)</f>
        <v>35899219.149999999</v>
      </c>
      <c r="N4">
        <f>'104903-HEALTH SERVICES'!D4</f>
        <v>423344.87</v>
      </c>
      <c r="O4">
        <f>'104903-HEALTH SERVICES'!D5</f>
        <v>140798.53</v>
      </c>
      <c r="P4">
        <f>'104903-HEALTH SERVICES'!D6</f>
        <v>143699</v>
      </c>
      <c r="Q4">
        <f>'104903-HEALTH SERVICES'!D7</f>
        <v>707842.4</v>
      </c>
      <c r="R4">
        <f>'104903-HEALTH SERVICES'!D8</f>
        <v>26223.119999999999</v>
      </c>
      <c r="S4">
        <f>'104903-HEALTH SERVICES'!D9</f>
        <v>45994.23</v>
      </c>
      <c r="T4">
        <f>'104903-HEALTH SERVICES'!D10</f>
        <v>688071.28999999992</v>
      </c>
      <c r="W4">
        <f>'104903-HEALTH SERVICES'!D13</f>
        <v>29572.22</v>
      </c>
      <c r="X4">
        <f>'104903-HEALTH SERVICES'!D14</f>
        <v>-108.07</v>
      </c>
      <c r="Y4">
        <f>'104903-HEALTH SERVICES'!D15</f>
        <v>4372.3999999999996</v>
      </c>
      <c r="Z4">
        <f>'104903-HEALTH SERVICES'!D16</f>
        <v>1.68</v>
      </c>
      <c r="AA4">
        <f>'104903-HEALTH SERVICES'!D17</f>
        <v>5128.92</v>
      </c>
      <c r="AB4">
        <f>'104903-HEALTH SERVICES'!D18</f>
        <v>118.83</v>
      </c>
      <c r="AC4">
        <f>'104903-HEALTH SERVICES'!D19</f>
        <v>39085.980000000003</v>
      </c>
      <c r="AD4">
        <f>'104903-HEALTH SERVICES'!D20</f>
        <v>648985.30999999994</v>
      </c>
      <c r="AG4">
        <f>'104903-HEALTH SERVICES'!D23</f>
        <v>9545.16</v>
      </c>
      <c r="AH4">
        <f>'104903-HEALTH SERVICES'!D24</f>
        <v>1077.42</v>
      </c>
      <c r="AI4">
        <f>'104903-HEALTH SERVICES'!D25</f>
        <v>35.64</v>
      </c>
      <c r="AJ4">
        <f>'104903-HEALTH SERVICES'!D26</f>
        <v>0</v>
      </c>
      <c r="AK4">
        <f>'104903-HEALTH SERVICES'!D27</f>
        <v>0</v>
      </c>
      <c r="AL4">
        <f>'104903-HEALTH SERVICES'!D28</f>
        <v>10658.22</v>
      </c>
      <c r="AN4">
        <f>'104903-HEALTH SERVICES'!D30</f>
        <v>638327.09</v>
      </c>
      <c r="AO4">
        <f>'104903-HEALTH SERVICES'!D31</f>
        <v>3049.5600000000004</v>
      </c>
      <c r="AP4">
        <f>'104903-HEALTH SERVICES'!D32</f>
        <v>0</v>
      </c>
      <c r="AQ4">
        <f>'104903-HEALTH SERVICES'!D33</f>
        <v>635277.52999999991</v>
      </c>
    </row>
    <row r="5" spans="1:43" ht="11.95" customHeight="1" x14ac:dyDescent="0.3">
      <c r="A5" s="6" t="s">
        <v>4</v>
      </c>
      <c r="B5" s="13">
        <f>SUM(O1:O59)</f>
        <v>7403710.0999999996</v>
      </c>
      <c r="N5">
        <f>'104904-MENTAL HEALTH &amp; RECOVERY'!C4</f>
        <v>187707.19</v>
      </c>
      <c r="O5">
        <f>'104904-MENTAL HEALTH &amp; RECOVERY'!C5</f>
        <v>63208.94</v>
      </c>
      <c r="P5">
        <f>'104904-MENTAL HEALTH &amp; RECOVERY'!C6</f>
        <v>62477.81</v>
      </c>
      <c r="Q5">
        <f>'104904-MENTAL HEALTH &amp; RECOVERY'!C7</f>
        <v>313393.94</v>
      </c>
      <c r="R5">
        <f>'104904-MENTAL HEALTH &amp; RECOVERY'!C8</f>
        <v>11481.28</v>
      </c>
      <c r="S5">
        <f>'104904-MENTAL HEALTH &amp; RECOVERY'!C9</f>
        <v>20648.23</v>
      </c>
      <c r="T5">
        <f>'104904-MENTAL HEALTH &amp; RECOVERY'!C10</f>
        <v>304226.99000000005</v>
      </c>
      <c r="W5">
        <f>'104904-MENTAL HEALTH &amp; RECOVERY'!C13</f>
        <v>16756.28</v>
      </c>
      <c r="X5">
        <f>'104904-MENTAL HEALTH &amp; RECOVERY'!C14</f>
        <v>-61.26</v>
      </c>
      <c r="Y5">
        <f>'104904-MENTAL HEALTH &amp; RECOVERY'!C15</f>
        <v>2477.75</v>
      </c>
      <c r="Z5">
        <f>'104904-MENTAL HEALTH &amp; RECOVERY'!C16</f>
        <v>0.95</v>
      </c>
      <c r="AA5">
        <f>'104904-MENTAL HEALTH &amp; RECOVERY'!C17</f>
        <v>2211.4299999999998</v>
      </c>
      <c r="AB5">
        <f>'104904-MENTAL HEALTH &amp; RECOVERY'!C18</f>
        <v>51.21</v>
      </c>
      <c r="AC5">
        <f>'104904-MENTAL HEALTH &amp; RECOVERY'!C19</f>
        <v>21436.36</v>
      </c>
      <c r="AD5">
        <f>'104904-MENTAL HEALTH &amp; RECOVERY'!C20</f>
        <v>282790.63000000006</v>
      </c>
      <c r="AG5">
        <f>'104904-MENTAL HEALTH &amp; RECOVERY'!C23</f>
        <v>4229.32</v>
      </c>
      <c r="AH5">
        <f>'104904-MENTAL HEALTH &amp; RECOVERY'!C24</f>
        <v>469.94</v>
      </c>
      <c r="AI5">
        <f>'104904-MENTAL HEALTH &amp; RECOVERY'!C25</f>
        <v>19.11</v>
      </c>
      <c r="AJ5">
        <f>'104904-MENTAL HEALTH &amp; RECOVERY'!C26</f>
        <v>0</v>
      </c>
      <c r="AK5">
        <f>'104904-MENTAL HEALTH &amp; RECOVERY'!C27</f>
        <v>13121.69</v>
      </c>
      <c r="AL5">
        <f>'104904-MENTAL HEALTH &amp; RECOVERY'!C28</f>
        <v>17840.059999999998</v>
      </c>
      <c r="AN5">
        <f>'104904-MENTAL HEALTH &amp; RECOVERY'!C30</f>
        <v>264950.57000000007</v>
      </c>
      <c r="AO5">
        <f>'104904-MENTAL HEALTH &amp; RECOVERY'!C31</f>
        <v>1358.59</v>
      </c>
      <c r="AP5">
        <f>'104904-MENTAL HEALTH &amp; RECOVERY'!C32</f>
        <v>0</v>
      </c>
      <c r="AQ5">
        <f>'104904-MENTAL HEALTH &amp; RECOVERY'!C33</f>
        <v>263591.98000000004</v>
      </c>
    </row>
    <row r="6" spans="1:43" ht="11.95" customHeight="1" x14ac:dyDescent="0.3">
      <c r="A6" s="6" t="s">
        <v>5</v>
      </c>
      <c r="B6" s="15">
        <f>SUM(P1:P59)</f>
        <v>8274862.3399999999</v>
      </c>
      <c r="N6">
        <f>'104905-9-1-1'!C4</f>
        <v>612158.24</v>
      </c>
      <c r="O6">
        <f>'104905-9-1-1'!C5</f>
        <v>126417.09</v>
      </c>
      <c r="P6">
        <f>'104905-9-1-1'!C6</f>
        <v>124955.64</v>
      </c>
      <c r="Q6">
        <f>'104905-9-1-1'!C7</f>
        <v>863530.97</v>
      </c>
      <c r="R6">
        <f>'104905-9-1-1'!C8</f>
        <v>33487.949999999997</v>
      </c>
      <c r="S6">
        <f>'104905-9-1-1'!C9</f>
        <v>41296.32</v>
      </c>
      <c r="T6">
        <f>'104905-9-1-1'!C10</f>
        <v>855722.6</v>
      </c>
      <c r="W6">
        <f>'104905-9-1-1'!C13</f>
        <v>0</v>
      </c>
      <c r="X6">
        <f>'104905-9-1-1'!C14</f>
        <v>0</v>
      </c>
      <c r="Y6">
        <f>'104905-9-1-1'!C15</f>
        <v>0</v>
      </c>
      <c r="Z6">
        <f>'104905-9-1-1'!C16</f>
        <v>0</v>
      </c>
      <c r="AA6">
        <f>'104905-9-1-1'!C17</f>
        <v>8127.79</v>
      </c>
      <c r="AB6">
        <f>'104905-9-1-1'!C18</f>
        <v>188.53</v>
      </c>
      <c r="AC6">
        <f>'104905-9-1-1'!C19</f>
        <v>8316.32</v>
      </c>
      <c r="AD6">
        <f>'104905-9-1-1'!C20</f>
        <v>847406.28</v>
      </c>
      <c r="AG6">
        <f>'104905-9-1-1'!C23</f>
        <v>12326.84</v>
      </c>
      <c r="AH6">
        <f>'104905-9-1-1'!C24</f>
        <v>1455.74</v>
      </c>
      <c r="AI6">
        <f>'104905-9-1-1'!C25</f>
        <v>55.38</v>
      </c>
      <c r="AJ6">
        <f>'104905-9-1-1'!C26</f>
        <v>0</v>
      </c>
      <c r="AK6">
        <f>'104905-9-1-1'!C27</f>
        <v>0</v>
      </c>
      <c r="AL6">
        <f>'104905-9-1-1'!C28</f>
        <v>13837.96</v>
      </c>
      <c r="AN6">
        <f>'104905-9-1-1'!C30</f>
        <v>833568.32000000007</v>
      </c>
      <c r="AO6">
        <f>'104905-9-1-1'!C31</f>
        <v>3175.14</v>
      </c>
      <c r="AP6">
        <f>'104905-9-1-1'!C32</f>
        <v>0</v>
      </c>
      <c r="AQ6">
        <f>'104905-9-1-1'!C33</f>
        <v>830393.18</v>
      </c>
    </row>
    <row r="7" spans="1:43" ht="11.95" customHeight="1" x14ac:dyDescent="0.3">
      <c r="A7" s="4" t="s">
        <v>6</v>
      </c>
      <c r="B7" s="13">
        <f>SUM(Q1:Q59)</f>
        <v>51577791.590000011</v>
      </c>
      <c r="N7">
        <f>'104906-SENIOR CITIZENS'!C4</f>
        <v>331250.24</v>
      </c>
      <c r="O7">
        <f>'104906-SENIOR CITIZENS'!C5</f>
        <v>101131.14</v>
      </c>
      <c r="P7">
        <f>'104906-SENIOR CITIZENS'!C6</f>
        <v>99964.47</v>
      </c>
      <c r="Q7">
        <f>'104906-SENIOR CITIZENS'!C7</f>
        <v>532345.85</v>
      </c>
      <c r="R7">
        <f>'104906-SENIOR CITIZENS'!C8</f>
        <v>19409.45</v>
      </c>
      <c r="S7">
        <f>'104906-SENIOR CITIZENS'!C9</f>
        <v>33037</v>
      </c>
      <c r="T7">
        <f>'104906-SENIOR CITIZENS'!C10</f>
        <v>518718.29999999993</v>
      </c>
      <c r="W7">
        <f>'104906-SENIOR CITIZENS'!C13</f>
        <v>29579.8</v>
      </c>
      <c r="X7">
        <f>'104906-SENIOR CITIZENS'!C14</f>
        <v>-108.1</v>
      </c>
      <c r="Y7">
        <f>'104906-SENIOR CITIZENS'!C15</f>
        <v>4373.1499999999996</v>
      </c>
      <c r="Z7">
        <f>'104906-SENIOR CITIZENS'!C16</f>
        <v>1.68</v>
      </c>
      <c r="AA7">
        <f>'104906-SENIOR CITIZENS'!C17</f>
        <v>3898.22</v>
      </c>
      <c r="AB7">
        <f>'104906-SENIOR CITIZENS'!C18</f>
        <v>90.42</v>
      </c>
      <c r="AC7">
        <f>'104906-SENIOR CITIZENS'!C19</f>
        <v>37835.17</v>
      </c>
      <c r="AD7">
        <f>'104906-SENIOR CITIZENS'!C20</f>
        <v>480883.12999999995</v>
      </c>
      <c r="AG7">
        <f>'104906-SENIOR CITIZENS'!C23</f>
        <v>7266.75</v>
      </c>
      <c r="AH7">
        <f>'104906-SENIOR CITIZENS'!C24</f>
        <v>803.98</v>
      </c>
      <c r="AI7">
        <f>'104906-SENIOR CITIZENS'!C25</f>
        <v>32.32</v>
      </c>
      <c r="AJ7">
        <f>'104906-SENIOR CITIZENS'!C26</f>
        <v>0</v>
      </c>
      <c r="AK7">
        <f>'104906-SENIOR CITIZENS'!C27</f>
        <v>13121.69</v>
      </c>
      <c r="AL7">
        <f>'104906-SENIOR CITIZENS'!C28</f>
        <v>21224.739999999998</v>
      </c>
      <c r="AN7">
        <f>'104906-SENIOR CITIZENS'!C30</f>
        <v>459658.38999999996</v>
      </c>
      <c r="AO7">
        <f>'104906-SENIOR CITIZENS'!C31</f>
        <v>2220.25</v>
      </c>
      <c r="AP7">
        <f>'104906-SENIOR CITIZENS'!C32</f>
        <v>0</v>
      </c>
      <c r="AQ7">
        <f>'104906-SENIOR CITIZENS'!C33</f>
        <v>457438.13999999996</v>
      </c>
    </row>
    <row r="8" spans="1:43" ht="11.95" customHeight="1" x14ac:dyDescent="0.3">
      <c r="A8" s="6" t="s">
        <v>7</v>
      </c>
      <c r="B8" s="13">
        <f>SUM(R1:R59)</f>
        <v>1824208.56</v>
      </c>
      <c r="N8">
        <f>'22590-JONATHAN ALDER LSD'!H4</f>
        <v>5945288.2299999995</v>
      </c>
      <c r="O8">
        <f>'22590-JONATHAN ALDER LSD'!H5</f>
        <v>326451.71999999997</v>
      </c>
      <c r="P8">
        <f>'22590-JONATHAN ALDER LSD'!H6</f>
        <v>194345.65000000002</v>
      </c>
      <c r="Q8">
        <f>'22590-JONATHAN ALDER LSD'!H7</f>
        <v>6466085.5999999987</v>
      </c>
      <c r="R8">
        <f>'22590-JONATHAN ALDER LSD'!H8</f>
        <v>157571.81</v>
      </c>
      <c r="S8">
        <f>'22590-JONATHAN ALDER LSD'!H9</f>
        <v>0</v>
      </c>
      <c r="T8">
        <f>'22590-JONATHAN ALDER LSD'!H10</f>
        <v>6623657.4099999983</v>
      </c>
      <c r="W8">
        <f>'22590-JONATHAN ALDER LSD'!H13</f>
        <v>433926.48</v>
      </c>
      <c r="X8">
        <f>'22590-JONATHAN ALDER LSD'!H14</f>
        <v>-222.20000000000002</v>
      </c>
      <c r="Y8">
        <f>'22590-JONATHAN ALDER LSD'!H15</f>
        <v>68087.709999999992</v>
      </c>
      <c r="Z8">
        <f>'22590-JONATHAN ALDER LSD'!H16</f>
        <v>-49.22</v>
      </c>
      <c r="AA8">
        <f>'22590-JONATHAN ALDER LSD'!H17</f>
        <v>47411.770000000004</v>
      </c>
      <c r="AB8">
        <f>'22590-JONATHAN ALDER LSD'!H18</f>
        <v>412.92</v>
      </c>
      <c r="AC8">
        <f>'22590-JONATHAN ALDER LSD'!H19</f>
        <v>549567.46</v>
      </c>
      <c r="AD8">
        <f>'22590-JONATHAN ALDER LSD'!H20</f>
        <v>6074089.9499999983</v>
      </c>
      <c r="AG8">
        <f>'22590-JONATHAN ALDER LSD'!H23</f>
        <v>103619.83</v>
      </c>
      <c r="AH8">
        <f>'22590-JONATHAN ALDER LSD'!H24</f>
        <v>7871.56</v>
      </c>
      <c r="AI8">
        <f>'22590-JONATHAN ALDER LSD'!H25</f>
        <v>34.950000000000003</v>
      </c>
      <c r="AJ8">
        <f>'22590-JONATHAN ALDER LSD'!H26</f>
        <v>0</v>
      </c>
      <c r="AK8">
        <f>'22590-JONATHAN ALDER LSD'!H27</f>
        <v>2916.79</v>
      </c>
      <c r="AL8">
        <f>'22590-JONATHAN ALDER LSD'!H28</f>
        <v>114443.12999999998</v>
      </c>
      <c r="AN8">
        <f>'22590-JONATHAN ALDER LSD'!H30</f>
        <v>5959646.8199999994</v>
      </c>
      <c r="AO8">
        <f>'22590-JONATHAN ALDER LSD'!H31</f>
        <v>2078.17</v>
      </c>
      <c r="AP8">
        <f>'22590-JONATHAN ALDER LSD'!H32</f>
        <v>2041248.69</v>
      </c>
      <c r="AQ8">
        <f>'22590-JONATHAN ALDER LSD'!H33</f>
        <v>3916319.96</v>
      </c>
    </row>
    <row r="9" spans="1:43" ht="11.95" customHeight="1" x14ac:dyDescent="0.3">
      <c r="A9" s="6" t="s">
        <v>8</v>
      </c>
      <c r="B9" s="13">
        <f>SUM(S1:S59)</f>
        <v>2526776.6099999994</v>
      </c>
      <c r="N9">
        <f>'22960-LONDON CSD'!F4</f>
        <v>4978639.45</v>
      </c>
      <c r="O9">
        <f>'22960-LONDON CSD'!F5</f>
        <v>1066939.8400000001</v>
      </c>
      <c r="P9">
        <f>'22960-LONDON CSD'!F6</f>
        <v>403169.84</v>
      </c>
      <c r="Q9">
        <f>'22960-LONDON CSD'!F7</f>
        <v>6448749.1300000008</v>
      </c>
      <c r="R9">
        <f>'22960-LONDON CSD'!F8</f>
        <v>355491.53</v>
      </c>
      <c r="S9">
        <f>'22960-LONDON CSD'!F9</f>
        <v>65017.45</v>
      </c>
      <c r="T9">
        <f>'22960-LONDON CSD'!F10</f>
        <v>6739223.209999999</v>
      </c>
      <c r="W9">
        <f>'22960-LONDON CSD'!F13</f>
        <v>460451.65</v>
      </c>
      <c r="X9">
        <f>'22960-LONDON CSD'!F14</f>
        <v>-2365.4500000000003</v>
      </c>
      <c r="Y9">
        <f>'22960-LONDON CSD'!F15</f>
        <v>77215.62</v>
      </c>
      <c r="Z9">
        <f>'22960-LONDON CSD'!F16</f>
        <v>-6.620000000000001</v>
      </c>
      <c r="AA9">
        <f>'22960-LONDON CSD'!F17</f>
        <v>78854.209999999992</v>
      </c>
      <c r="AB9">
        <f>'22960-LONDON CSD'!F18</f>
        <v>1273.46</v>
      </c>
      <c r="AC9">
        <f>'22960-LONDON CSD'!F19</f>
        <v>615422.87</v>
      </c>
      <c r="AD9">
        <f>'22960-LONDON CSD'!F20</f>
        <v>6123800.3399999999</v>
      </c>
      <c r="AG9">
        <f>'22960-LONDON CSD'!F23</f>
        <v>105428.41</v>
      </c>
      <c r="AH9">
        <f>'22960-LONDON CSD'!F24</f>
        <v>17829.54</v>
      </c>
      <c r="AI9">
        <f>'22960-LONDON CSD'!F25</f>
        <v>151.52000000000001</v>
      </c>
      <c r="AJ9">
        <f>'22960-LONDON CSD'!F26</f>
        <v>0</v>
      </c>
      <c r="AK9">
        <f>'22960-LONDON CSD'!F27</f>
        <v>4813.51</v>
      </c>
      <c r="AL9">
        <f>'22960-LONDON CSD'!F28</f>
        <v>128222.98000000001</v>
      </c>
      <c r="AN9">
        <f>'22960-LONDON CSD'!F30</f>
        <v>5995577.3599999985</v>
      </c>
      <c r="AO9">
        <f>'22960-LONDON CSD'!F31</f>
        <v>26294.81</v>
      </c>
      <c r="AP9">
        <f>'22960-LONDON CSD'!F32</f>
        <v>1852970.4600000002</v>
      </c>
      <c r="AQ9">
        <f>'22960-LONDON CSD'!F33</f>
        <v>4116312.0899999994</v>
      </c>
    </row>
    <row r="10" spans="1:43" ht="11.95" customHeight="1" x14ac:dyDescent="0.3">
      <c r="A10" s="8" t="s">
        <v>9</v>
      </c>
      <c r="B10" s="16">
        <f>SUM(T1:T59)</f>
        <v>50875223.539999962</v>
      </c>
      <c r="N10">
        <f>'23130-MADISON PLAINS LSD'!I4</f>
        <v>4916978.38</v>
      </c>
      <c r="O10">
        <f>'23130-MADISON PLAINS LSD'!I5</f>
        <v>342804.44</v>
      </c>
      <c r="P10">
        <f>'23130-MADISON PLAINS LSD'!I6</f>
        <v>3493416.7800000003</v>
      </c>
      <c r="Q10">
        <f>'23130-MADISON PLAINS LSD'!I7</f>
        <v>8753199.5999999996</v>
      </c>
      <c r="R10">
        <f>'23130-MADISON PLAINS LSD'!I8</f>
        <v>141692.19</v>
      </c>
      <c r="S10">
        <f>'23130-MADISON PLAINS LSD'!I9</f>
        <v>0</v>
      </c>
      <c r="T10">
        <f>'23130-MADISON PLAINS LSD'!I10</f>
        <v>8894891.7899999991</v>
      </c>
      <c r="W10">
        <f>'23130-MADISON PLAINS LSD'!I13</f>
        <v>415861.1399999999</v>
      </c>
      <c r="X10">
        <f>'23130-MADISON PLAINS LSD'!I14</f>
        <v>-3086.96</v>
      </c>
      <c r="Y10">
        <f>'23130-MADISON PLAINS LSD'!I15</f>
        <v>44155.88</v>
      </c>
      <c r="Z10">
        <f>'23130-MADISON PLAINS LSD'!I16</f>
        <v>43.29</v>
      </c>
      <c r="AA10">
        <f>'23130-MADISON PLAINS LSD'!I17</f>
        <v>47262.69999999999</v>
      </c>
      <c r="AB10">
        <f>'23130-MADISON PLAINS LSD'!I18</f>
        <v>1422.2800000000002</v>
      </c>
      <c r="AC10">
        <f>'23130-MADISON PLAINS LSD'!I19</f>
        <v>505658.33</v>
      </c>
      <c r="AD10">
        <f>'23130-MADISON PLAINS LSD'!I20</f>
        <v>8389233.459999999</v>
      </c>
      <c r="AG10">
        <f>'23130-MADISON PLAINS LSD'!I23</f>
        <v>105153.82</v>
      </c>
      <c r="AH10">
        <f>'23130-MADISON PLAINS LSD'!I24</f>
        <v>7165.74</v>
      </c>
      <c r="AI10">
        <f>'23130-MADISON PLAINS LSD'!I25</f>
        <v>67.58</v>
      </c>
      <c r="AJ10">
        <f>'23130-MADISON PLAINS LSD'!I26</f>
        <v>0</v>
      </c>
      <c r="AK10">
        <f>'23130-MADISON PLAINS LSD'!I27</f>
        <v>2425.27</v>
      </c>
      <c r="AL10">
        <f>'23130-MADISON PLAINS LSD'!I28</f>
        <v>114812.41</v>
      </c>
      <c r="AN10">
        <f>'23130-MADISON PLAINS LSD'!I30</f>
        <v>8274421.0499999998</v>
      </c>
      <c r="AO10">
        <f>'23130-MADISON PLAINS LSD'!I31</f>
        <v>17078.669999999998</v>
      </c>
      <c r="AP10">
        <f>'23130-MADISON PLAINS LSD'!I32</f>
        <v>0</v>
      </c>
      <c r="AQ10">
        <f>'23130-MADISON PLAINS LSD'!I33</f>
        <v>8257342.379999999</v>
      </c>
    </row>
    <row r="11" spans="1:43" ht="11.95" customHeight="1" x14ac:dyDescent="0.3">
      <c r="N11">
        <f>'22540-JEFFERSON LSD (MADISON CO'!H4</f>
        <v>3678246.1399999997</v>
      </c>
      <c r="O11">
        <f>'22540-JEFFERSON LSD (MADISON CO'!H5</f>
        <v>2258273.69</v>
      </c>
      <c r="P11">
        <f>'22540-JEFFERSON LSD (MADISON CO'!H6</f>
        <v>420627.14</v>
      </c>
      <c r="Q11">
        <f>'22540-JEFFERSON LSD (MADISON CO'!H7</f>
        <v>6357146.9699999988</v>
      </c>
      <c r="R11">
        <f>'22540-JEFFERSON LSD (MADISON CO'!H8</f>
        <v>338394.33999999997</v>
      </c>
      <c r="S11">
        <f>'22540-JEFFERSON LSD (MADISON CO'!H9</f>
        <v>1256963.8499999999</v>
      </c>
      <c r="T11">
        <f>'22540-JEFFERSON LSD (MADISON CO'!H10</f>
        <v>5438577.459999999</v>
      </c>
      <c r="W11">
        <f>'22540-JEFFERSON LSD (MADISON CO'!H13</f>
        <v>303453.06000000006</v>
      </c>
      <c r="X11">
        <f>'22540-JEFFERSON LSD (MADISON CO'!H14</f>
        <v>-124.88000000000001</v>
      </c>
      <c r="Y11">
        <f>'22540-JEFFERSON LSD (MADISON CO'!H15</f>
        <v>54104.99</v>
      </c>
      <c r="Z11">
        <f>'22540-JEFFERSON LSD (MADISON CO'!H16</f>
        <v>124.99000000000001</v>
      </c>
      <c r="AA11">
        <f>'22540-JEFFERSON LSD (MADISON CO'!H17</f>
        <v>60400.35</v>
      </c>
      <c r="AB11">
        <f>'22540-JEFFERSON LSD (MADISON CO'!H18</f>
        <v>1777.25</v>
      </c>
      <c r="AC11">
        <f>'22540-JEFFERSON LSD (MADISON CO'!H19</f>
        <v>419735.76000000007</v>
      </c>
      <c r="AD11">
        <f>'22540-JEFFERSON LSD (MADISON CO'!H20</f>
        <v>5018841.6999999993</v>
      </c>
      <c r="AG11">
        <f>'22540-JEFFERSON LSD (MADISON CO'!H23</f>
        <v>85080.66</v>
      </c>
      <c r="AH11">
        <f>'22540-JEFFERSON LSD (MADISON CO'!H24</f>
        <v>10074.620000000001</v>
      </c>
      <c r="AI11">
        <f>'22540-JEFFERSON LSD (MADISON CO'!H25</f>
        <v>42.94</v>
      </c>
      <c r="AJ11">
        <f>'22540-JEFFERSON LSD (MADISON CO'!H26</f>
        <v>0</v>
      </c>
      <c r="AK11">
        <f>'22540-JEFFERSON LSD (MADISON CO'!H27</f>
        <v>1853.52</v>
      </c>
      <c r="AL11">
        <f>'22540-JEFFERSON LSD (MADISON CO'!H28</f>
        <v>97051.739999999991</v>
      </c>
      <c r="AN11">
        <f>'22540-JEFFERSON LSD (MADISON CO'!H30</f>
        <v>4921789.96</v>
      </c>
      <c r="AO11">
        <f>'22540-JEFFERSON LSD (MADISON CO'!H31</f>
        <v>47381.14</v>
      </c>
      <c r="AP11">
        <f>'22540-JEFFERSON LSD (MADISON CO'!H32</f>
        <v>0</v>
      </c>
      <c r="AQ11">
        <f>'22540-JEFFERSON LSD (MADISON CO'!H33</f>
        <v>4874408.82</v>
      </c>
    </row>
    <row r="12" spans="1:43" ht="11.95" customHeight="1" x14ac:dyDescent="0.3">
      <c r="A12" s="10" t="s">
        <v>10</v>
      </c>
      <c r="N12">
        <f>'25940-WESTFALL LSD'!H4</f>
        <v>6116.06</v>
      </c>
      <c r="O12">
        <f>'25940-WESTFALL LSD'!H5</f>
        <v>0</v>
      </c>
      <c r="P12">
        <f>'25940-WESTFALL LSD'!H6</f>
        <v>13.219999999999999</v>
      </c>
      <c r="Q12">
        <f>'25940-WESTFALL LSD'!H7</f>
        <v>6129.28</v>
      </c>
      <c r="R12">
        <f>'25940-WESTFALL LSD'!H8</f>
        <v>11176.289999999999</v>
      </c>
      <c r="S12">
        <f>'25940-WESTFALL LSD'!H9</f>
        <v>0</v>
      </c>
      <c r="T12">
        <f>'25940-WESTFALL LSD'!H10</f>
        <v>17305.57</v>
      </c>
      <c r="W12">
        <f>'25940-WESTFALL LSD'!H13</f>
        <v>571.71</v>
      </c>
      <c r="X12">
        <f>'25940-WESTFALL LSD'!H14</f>
        <v>0</v>
      </c>
      <c r="Y12">
        <f>'25940-WESTFALL LSD'!H15</f>
        <v>82.5</v>
      </c>
      <c r="Z12">
        <f>'25940-WESTFALL LSD'!H16</f>
        <v>0</v>
      </c>
      <c r="AA12">
        <f>'25940-WESTFALL LSD'!H17</f>
        <v>0</v>
      </c>
      <c r="AB12">
        <f>'25940-WESTFALL LSD'!H18</f>
        <v>0</v>
      </c>
      <c r="AC12">
        <f>'25940-WESTFALL LSD'!H19</f>
        <v>654.21</v>
      </c>
      <c r="AD12">
        <f>'25940-WESTFALL LSD'!H20</f>
        <v>16651.36</v>
      </c>
      <c r="AG12">
        <f>'25940-WESTFALL LSD'!H23</f>
        <v>270.72000000000003</v>
      </c>
      <c r="AH12">
        <f>'25940-WESTFALL LSD'!H24</f>
        <v>558.81999999999994</v>
      </c>
      <c r="AI12">
        <f>'25940-WESTFALL LSD'!H25</f>
        <v>0</v>
      </c>
      <c r="AJ12">
        <f>'25940-WESTFALL LSD'!H26</f>
        <v>0</v>
      </c>
      <c r="AK12">
        <f>'25940-WESTFALL LSD'!H27</f>
        <v>157.18</v>
      </c>
      <c r="AL12">
        <f>'25940-WESTFALL LSD'!H28</f>
        <v>986.72</v>
      </c>
      <c r="AN12">
        <f>'25940-WESTFALL LSD'!H30</f>
        <v>15664.640000000001</v>
      </c>
      <c r="AO12">
        <f>'25940-WESTFALL LSD'!H31</f>
        <v>0</v>
      </c>
      <c r="AP12">
        <f>'25940-WESTFALL LSD'!H32</f>
        <v>0</v>
      </c>
      <c r="AQ12">
        <f>'25940-WESTFALL LSD'!H33</f>
        <v>15664.640000000001</v>
      </c>
    </row>
    <row r="13" spans="1:43" ht="11.95" customHeight="1" x14ac:dyDescent="0.3">
      <c r="A13" s="4" t="s">
        <v>11</v>
      </c>
      <c r="B13" s="14">
        <f>SUM(W1:W59)</f>
        <v>2540776.06</v>
      </c>
      <c r="N13">
        <f>'23380-MIAMI TRACE LSD'!N4</f>
        <v>32268.620000000003</v>
      </c>
      <c r="O13">
        <f>'23380-MIAMI TRACE LSD'!N5</f>
        <v>0</v>
      </c>
      <c r="P13">
        <f>'23380-MIAMI TRACE LSD'!N6</f>
        <v>0</v>
      </c>
      <c r="Q13">
        <f>'23380-MIAMI TRACE LSD'!N7</f>
        <v>32268.620000000003</v>
      </c>
      <c r="R13">
        <f>'23380-MIAMI TRACE LSD'!N8</f>
        <v>0</v>
      </c>
      <c r="S13">
        <f>'23380-MIAMI TRACE LSD'!N9</f>
        <v>0</v>
      </c>
      <c r="T13">
        <f>'23380-MIAMI TRACE LSD'!N10</f>
        <v>32268.620000000003</v>
      </c>
      <c r="W13">
        <f>'23380-MIAMI TRACE LSD'!N13</f>
        <v>2916.72</v>
      </c>
      <c r="X13">
        <f>'23380-MIAMI TRACE LSD'!N14</f>
        <v>0</v>
      </c>
      <c r="Y13">
        <f>'23380-MIAMI TRACE LSD'!N15</f>
        <v>358.14999999999992</v>
      </c>
      <c r="Z13">
        <f>'23380-MIAMI TRACE LSD'!N16</f>
        <v>0</v>
      </c>
      <c r="AA13">
        <f>'23380-MIAMI TRACE LSD'!N17</f>
        <v>536.48</v>
      </c>
      <c r="AB13">
        <f>'23380-MIAMI TRACE LSD'!N18</f>
        <v>0</v>
      </c>
      <c r="AC13">
        <f>'23380-MIAMI TRACE LSD'!N19</f>
        <v>3811.3500000000004</v>
      </c>
      <c r="AD13">
        <f>'23380-MIAMI TRACE LSD'!N20</f>
        <v>28457.269999999997</v>
      </c>
      <c r="AG13">
        <f>'23380-MIAMI TRACE LSD'!N23</f>
        <v>504.78999999999996</v>
      </c>
      <c r="AH13">
        <f>'23380-MIAMI TRACE LSD'!N24</f>
        <v>0</v>
      </c>
      <c r="AI13">
        <f>'23380-MIAMI TRACE LSD'!N25</f>
        <v>0</v>
      </c>
      <c r="AJ13">
        <f>'23380-MIAMI TRACE LSD'!N26</f>
        <v>0</v>
      </c>
      <c r="AK13">
        <f>'23380-MIAMI TRACE LSD'!N27</f>
        <v>249.05</v>
      </c>
      <c r="AL13">
        <f>'23380-MIAMI TRACE LSD'!N28</f>
        <v>753.84</v>
      </c>
      <c r="AN13">
        <f>'23380-MIAMI TRACE LSD'!N30</f>
        <v>27703.430000000004</v>
      </c>
      <c r="AO13">
        <f>'23380-MIAMI TRACE LSD'!N31</f>
        <v>0</v>
      </c>
      <c r="AP13">
        <f>'23380-MIAMI TRACE LSD'!N32</f>
        <v>0</v>
      </c>
      <c r="AQ13">
        <f>'23380-MIAMI TRACE LSD'!N33</f>
        <v>27703.430000000004</v>
      </c>
    </row>
    <row r="14" spans="1:43" ht="11.95" customHeight="1" x14ac:dyDescent="0.3">
      <c r="A14" s="6" t="s">
        <v>12</v>
      </c>
      <c r="B14" s="13">
        <f>SUM(X1:X59)</f>
        <v>-8726.7799999999988</v>
      </c>
      <c r="N14">
        <f>'23320-MECHANICSBURG EVSD'!I4</f>
        <v>94704.62999999999</v>
      </c>
      <c r="O14">
        <f>'23320-MECHANICSBURG EVSD'!I5</f>
        <v>0</v>
      </c>
      <c r="P14">
        <f>'23320-MECHANICSBURG EVSD'!I6</f>
        <v>3265.96</v>
      </c>
      <c r="Q14">
        <f>'23320-MECHANICSBURG EVSD'!I7</f>
        <v>97970.59</v>
      </c>
      <c r="R14">
        <f>'23320-MECHANICSBURG EVSD'!I8</f>
        <v>3347.9600000000005</v>
      </c>
      <c r="S14">
        <f>'23320-MECHANICSBURG EVSD'!I9</f>
        <v>0</v>
      </c>
      <c r="T14">
        <f>'23320-MECHANICSBURG EVSD'!I10</f>
        <v>101318.55000000002</v>
      </c>
      <c r="W14">
        <f>'23320-MECHANICSBURG EVSD'!I13</f>
        <v>8331.510000000002</v>
      </c>
      <c r="X14">
        <f>'23320-MECHANICSBURG EVSD'!I14</f>
        <v>0</v>
      </c>
      <c r="Y14">
        <f>'23320-MECHANICSBURG EVSD'!I15</f>
        <v>484.23</v>
      </c>
      <c r="Z14">
        <f>'23320-MECHANICSBURG EVSD'!I16</f>
        <v>0</v>
      </c>
      <c r="AA14">
        <f>'23320-MECHANICSBURG EVSD'!I17</f>
        <v>813.81999999999994</v>
      </c>
      <c r="AB14">
        <f>'23320-MECHANICSBURG EVSD'!I18</f>
        <v>0</v>
      </c>
      <c r="AC14">
        <f>'23320-MECHANICSBURG EVSD'!I19</f>
        <v>9629.56</v>
      </c>
      <c r="AD14">
        <f>'23320-MECHANICSBURG EVSD'!I20</f>
        <v>91688.99</v>
      </c>
      <c r="AG14">
        <f>'23320-MECHANICSBURG EVSD'!I23</f>
        <v>1584.98</v>
      </c>
      <c r="AH14">
        <f>'23320-MECHANICSBURG EVSD'!I24</f>
        <v>167.38</v>
      </c>
      <c r="AI14">
        <f>'23320-MECHANICSBURG EVSD'!I25</f>
        <v>2.58</v>
      </c>
      <c r="AJ14">
        <f>'23320-MECHANICSBURG EVSD'!I26</f>
        <v>0</v>
      </c>
      <c r="AK14">
        <f>'23320-MECHANICSBURG EVSD'!I27</f>
        <v>190.69</v>
      </c>
      <c r="AL14">
        <f>'23320-MECHANICSBURG EVSD'!I28</f>
        <v>1945.63</v>
      </c>
      <c r="AN14">
        <f>'23320-MECHANICSBURG EVSD'!I30</f>
        <v>89743.360000000015</v>
      </c>
      <c r="AO14">
        <f>'23320-MECHANICSBURG EVSD'!I31</f>
        <v>0</v>
      </c>
      <c r="AP14">
        <f>'23320-MECHANICSBURG EVSD'!I32</f>
        <v>0</v>
      </c>
      <c r="AQ14">
        <f>'23320-MECHANICSBURG EVSD'!I33</f>
        <v>89743.360000000015</v>
      </c>
    </row>
    <row r="15" spans="1:43" ht="11.95" customHeight="1" x14ac:dyDescent="0.3">
      <c r="A15" s="6" t="s">
        <v>13</v>
      </c>
      <c r="B15" s="13">
        <f>SUM(Y1:Y59)</f>
        <v>379274.91999999981</v>
      </c>
      <c r="N15">
        <f>'21700-FAIRBANKS LSD'!G4</f>
        <v>527725.04</v>
      </c>
      <c r="O15">
        <f>'21700-FAIRBANKS LSD'!G5</f>
        <v>2308.8999999999996</v>
      </c>
      <c r="P15">
        <f>'21700-FAIRBANKS LSD'!G6</f>
        <v>882172.28</v>
      </c>
      <c r="Q15">
        <f>'21700-FAIRBANKS LSD'!G7</f>
        <v>1412206.22</v>
      </c>
      <c r="R15">
        <f>'21700-FAIRBANKS LSD'!G8</f>
        <v>9359.880000000001</v>
      </c>
      <c r="S15">
        <f>'21700-FAIRBANKS LSD'!G9</f>
        <v>0</v>
      </c>
      <c r="T15">
        <f>'21700-FAIRBANKS LSD'!G10</f>
        <v>1421566.0999999999</v>
      </c>
      <c r="W15">
        <f>'21700-FAIRBANKS LSD'!G13</f>
        <v>43961.45</v>
      </c>
      <c r="X15">
        <f>'21700-FAIRBANKS LSD'!G14</f>
        <v>-14.97</v>
      </c>
      <c r="Y15">
        <f>'21700-FAIRBANKS LSD'!G15</f>
        <v>3406.8499999999995</v>
      </c>
      <c r="Z15">
        <f>'21700-FAIRBANKS LSD'!G16</f>
        <v>0</v>
      </c>
      <c r="AA15">
        <f>'21700-FAIRBANKS LSD'!G17</f>
        <v>2589.11</v>
      </c>
      <c r="AB15">
        <f>'21700-FAIRBANKS LSD'!G18</f>
        <v>668.31000000000006</v>
      </c>
      <c r="AC15">
        <f>'21700-FAIRBANKS LSD'!G19</f>
        <v>50610.75</v>
      </c>
      <c r="AD15">
        <f>'21700-FAIRBANKS LSD'!G20</f>
        <v>1370955.35</v>
      </c>
      <c r="AG15">
        <f>'21700-FAIRBANKS LSD'!G23</f>
        <v>8786.31</v>
      </c>
      <c r="AH15">
        <f>'21700-FAIRBANKS LSD'!G24</f>
        <v>435.32000000000005</v>
      </c>
      <c r="AI15">
        <f>'21700-FAIRBANKS LSD'!G25</f>
        <v>1.19</v>
      </c>
      <c r="AJ15">
        <f>'21700-FAIRBANKS LSD'!G26</f>
        <v>0</v>
      </c>
      <c r="AK15">
        <f>'21700-FAIRBANKS LSD'!G27</f>
        <v>577.85</v>
      </c>
      <c r="AL15">
        <f>'21700-FAIRBANKS LSD'!G28</f>
        <v>9800.67</v>
      </c>
      <c r="AN15">
        <f>'21700-FAIRBANKS LSD'!G30</f>
        <v>1361154.6799999997</v>
      </c>
      <c r="AO15">
        <f>'21700-FAIRBANKS LSD'!G31</f>
        <v>802.5</v>
      </c>
      <c r="AP15">
        <f>'21700-FAIRBANKS LSD'!G32</f>
        <v>0</v>
      </c>
      <c r="AQ15">
        <f>'21700-FAIRBANKS LSD'!G33</f>
        <v>1360352.1799999997</v>
      </c>
    </row>
    <row r="16" spans="1:43" ht="11.95" customHeight="1" x14ac:dyDescent="0.3">
      <c r="A16" s="6" t="s">
        <v>14</v>
      </c>
      <c r="B16" s="13">
        <f>SUM(Z1:Z59)</f>
        <v>195.35999999999999</v>
      </c>
      <c r="N16">
        <f>'30070-TOLLES CAREER &amp; TECHNICAL'!C4</f>
        <v>1535406.87</v>
      </c>
      <c r="O16">
        <f>'30070-TOLLES CAREER &amp; TECHNICAL'!C5</f>
        <v>257491.79</v>
      </c>
      <c r="P16">
        <f>'30070-TOLLES CAREER &amp; TECHNICAL'!C6</f>
        <v>224759.7</v>
      </c>
      <c r="Q16">
        <f>'30070-TOLLES CAREER &amp; TECHNICAL'!C7</f>
        <v>2017658.36</v>
      </c>
      <c r="R16">
        <f>'30070-TOLLES CAREER &amp; TECHNICAL'!C8</f>
        <v>71298.759999999995</v>
      </c>
      <c r="S16">
        <f>'30070-TOLLES CAREER &amp; TECHNICAL'!C9</f>
        <v>84115.95</v>
      </c>
      <c r="T16">
        <f>'30070-TOLLES CAREER &amp; TECHNICAL'!C10</f>
        <v>2004841.1700000002</v>
      </c>
      <c r="W16">
        <f>'30070-TOLLES CAREER &amp; TECHNICAL'!C13</f>
        <v>137124.85</v>
      </c>
      <c r="X16">
        <f>'30070-TOLLES CAREER &amp; TECHNICAL'!C14</f>
        <v>-504.13</v>
      </c>
      <c r="Y16">
        <f>'30070-TOLLES CAREER &amp; TECHNICAL'!C15</f>
        <v>20324.98</v>
      </c>
      <c r="Z16">
        <f>'30070-TOLLES CAREER &amp; TECHNICAL'!C16</f>
        <v>7.85</v>
      </c>
      <c r="AA16">
        <f>'30070-TOLLES CAREER &amp; TECHNICAL'!C17</f>
        <v>18100.259999999998</v>
      </c>
      <c r="AB16">
        <f>'30070-TOLLES CAREER &amp; TECHNICAL'!C18</f>
        <v>421.89</v>
      </c>
      <c r="AC16">
        <f>'30070-TOLLES CAREER &amp; TECHNICAL'!C19</f>
        <v>175475.70000000004</v>
      </c>
      <c r="AD16">
        <f>'30070-TOLLES CAREER &amp; TECHNICAL'!C20</f>
        <v>1829365.4700000002</v>
      </c>
      <c r="AG16">
        <f>'30070-TOLLES CAREER &amp; TECHNICAL'!C23</f>
        <v>29455.65</v>
      </c>
      <c r="AH16">
        <f>'30070-TOLLES CAREER &amp; TECHNICAL'!C24</f>
        <v>3142.58</v>
      </c>
      <c r="AI16">
        <f>'30070-TOLLES CAREER &amp; TECHNICAL'!C25</f>
        <v>0</v>
      </c>
      <c r="AJ16">
        <f>'30070-TOLLES CAREER &amp; TECHNICAL'!C26</f>
        <v>0</v>
      </c>
      <c r="AK16">
        <f>'30070-TOLLES CAREER &amp; TECHNICAL'!C27</f>
        <v>0</v>
      </c>
      <c r="AL16">
        <f>'30070-TOLLES CAREER &amp; TECHNICAL'!C28</f>
        <v>32598.230000000003</v>
      </c>
      <c r="AN16">
        <f>'30070-TOLLES CAREER &amp; TECHNICAL'!C30</f>
        <v>1796767.2400000002</v>
      </c>
      <c r="AO16">
        <f>'30070-TOLLES CAREER &amp; TECHNICAL'!C31</f>
        <v>6707.18</v>
      </c>
      <c r="AP16">
        <f>'30070-TOLLES CAREER &amp; TECHNICAL'!C32</f>
        <v>0</v>
      </c>
      <c r="AQ16">
        <f>'30070-TOLLES CAREER &amp; TECHNICAL'!C33</f>
        <v>1790060.0600000003</v>
      </c>
    </row>
    <row r="17" spans="1:43" ht="11.95" customHeight="1" x14ac:dyDescent="0.3">
      <c r="A17" s="6" t="s">
        <v>15</v>
      </c>
      <c r="B17" s="13">
        <f>SUM(AA1:AA59)</f>
        <v>423979.4</v>
      </c>
      <c r="N17">
        <f>'30310-PICKAWAY-ROSS COUNTY JVSD'!E4</f>
        <v>531.68000000000006</v>
      </c>
      <c r="O17">
        <f>'30310-PICKAWAY-ROSS COUNTY JVSD'!E5</f>
        <v>0</v>
      </c>
      <c r="P17">
        <f>'30310-PICKAWAY-ROSS COUNTY JVSD'!E6</f>
        <v>1.6999999999999997</v>
      </c>
      <c r="Q17">
        <f>'30310-PICKAWAY-ROSS COUNTY JVSD'!E7</f>
        <v>533.38</v>
      </c>
      <c r="R17">
        <f>'30310-PICKAWAY-ROSS COUNTY JVSD'!E8</f>
        <v>962.59</v>
      </c>
      <c r="S17">
        <f>'30310-PICKAWAY-ROSS COUNTY JVSD'!E9</f>
        <v>0</v>
      </c>
      <c r="T17">
        <f>'30310-PICKAWAY-ROSS COUNTY JVSD'!E10</f>
        <v>1495.9699999999998</v>
      </c>
      <c r="W17">
        <f>'30310-PICKAWAY-ROSS COUNTY JVSD'!E13</f>
        <v>53.18</v>
      </c>
      <c r="X17">
        <f>'30310-PICKAWAY-ROSS COUNTY JVSD'!E14</f>
        <v>0</v>
      </c>
      <c r="Y17">
        <f>'30310-PICKAWAY-ROSS COUNTY JVSD'!E15</f>
        <v>7.66</v>
      </c>
      <c r="Z17">
        <f>'30310-PICKAWAY-ROSS COUNTY JVSD'!E16</f>
        <v>0</v>
      </c>
      <c r="AA17">
        <f>'30310-PICKAWAY-ROSS COUNTY JVSD'!E17</f>
        <v>0</v>
      </c>
      <c r="AB17">
        <f>'30310-PICKAWAY-ROSS COUNTY JVSD'!E18</f>
        <v>0</v>
      </c>
      <c r="AC17">
        <f>'30310-PICKAWAY-ROSS COUNTY JVSD'!E19</f>
        <v>60.84</v>
      </c>
      <c r="AD17">
        <f>'30310-PICKAWAY-ROSS COUNTY JVSD'!E20</f>
        <v>1435.1299999999999</v>
      </c>
      <c r="AG17">
        <f>'30310-PICKAWAY-ROSS COUNTY JVSD'!E23</f>
        <v>23.4</v>
      </c>
      <c r="AH17">
        <f>'30310-PICKAWAY-ROSS COUNTY JVSD'!E24</f>
        <v>48.14</v>
      </c>
      <c r="AI17">
        <f>'30310-PICKAWAY-ROSS COUNTY JVSD'!E25</f>
        <v>0</v>
      </c>
      <c r="AJ17">
        <f>'30310-PICKAWAY-ROSS COUNTY JVSD'!E26</f>
        <v>0</v>
      </c>
      <c r="AK17">
        <f>'30310-PICKAWAY-ROSS COUNTY JVSD'!E27</f>
        <v>0</v>
      </c>
      <c r="AL17">
        <f>'30310-PICKAWAY-ROSS COUNTY JVSD'!E28</f>
        <v>71.539999999999992</v>
      </c>
      <c r="AN17">
        <f>'30310-PICKAWAY-ROSS COUNTY JVSD'!E30</f>
        <v>1363.59</v>
      </c>
      <c r="AO17">
        <f>'30310-PICKAWAY-ROSS COUNTY JVSD'!E31</f>
        <v>0</v>
      </c>
      <c r="AP17">
        <f>'30310-PICKAWAY-ROSS COUNTY JVSD'!E32</f>
        <v>0</v>
      </c>
      <c r="AQ17">
        <f>'30310-PICKAWAY-ROSS COUNTY JVSD'!E33</f>
        <v>1363.59</v>
      </c>
    </row>
    <row r="18" spans="1:43" ht="11.95" customHeight="1" x14ac:dyDescent="0.3">
      <c r="A18" s="6" t="s">
        <v>16</v>
      </c>
      <c r="B18" s="15">
        <f>SUM(AB1:AB59)</f>
        <v>9762.8200000000015</v>
      </c>
      <c r="N18">
        <f>'30160-GREAT OAKS JVSD'!C4</f>
        <v>2163.25</v>
      </c>
      <c r="O18">
        <f>'30160-GREAT OAKS JVSD'!C5</f>
        <v>0</v>
      </c>
      <c r="P18">
        <f>'30160-GREAT OAKS JVSD'!C6</f>
        <v>0</v>
      </c>
      <c r="Q18">
        <f>'30160-GREAT OAKS JVSD'!C7</f>
        <v>2163.25</v>
      </c>
      <c r="R18">
        <f>'30160-GREAT OAKS JVSD'!C8</f>
        <v>0</v>
      </c>
      <c r="S18">
        <f>'30160-GREAT OAKS JVSD'!C9</f>
        <v>0</v>
      </c>
      <c r="T18">
        <f>'30160-GREAT OAKS JVSD'!C10</f>
        <v>2163.25</v>
      </c>
      <c r="W18">
        <f>'30160-GREAT OAKS JVSD'!C13</f>
        <v>214.32</v>
      </c>
      <c r="X18">
        <f>'30160-GREAT OAKS JVSD'!C14</f>
        <v>0</v>
      </c>
      <c r="Y18">
        <f>'30160-GREAT OAKS JVSD'!C15</f>
        <v>26.33</v>
      </c>
      <c r="Z18">
        <f>'30160-GREAT OAKS JVSD'!C16</f>
        <v>0</v>
      </c>
      <c r="AA18">
        <f>'30160-GREAT OAKS JVSD'!C17</f>
        <v>35.520000000000003</v>
      </c>
      <c r="AB18">
        <f>'30160-GREAT OAKS JVSD'!C18</f>
        <v>0</v>
      </c>
      <c r="AC18">
        <f>'30160-GREAT OAKS JVSD'!C19</f>
        <v>276.16999999999996</v>
      </c>
      <c r="AD18">
        <f>'30160-GREAT OAKS JVSD'!C20</f>
        <v>1887.08</v>
      </c>
      <c r="AG18">
        <f>'30160-GREAT OAKS JVSD'!C23</f>
        <v>33.85</v>
      </c>
      <c r="AH18">
        <f>'30160-GREAT OAKS JVSD'!C24</f>
        <v>0</v>
      </c>
      <c r="AI18">
        <f>'30160-GREAT OAKS JVSD'!C25</f>
        <v>0</v>
      </c>
      <c r="AJ18">
        <f>'30160-GREAT OAKS JVSD'!C26</f>
        <v>0</v>
      </c>
      <c r="AK18">
        <f>'30160-GREAT OAKS JVSD'!C27</f>
        <v>0</v>
      </c>
      <c r="AL18">
        <f>'30160-GREAT OAKS JVSD'!C28</f>
        <v>33.85</v>
      </c>
      <c r="AN18">
        <f>'30160-GREAT OAKS JVSD'!C30</f>
        <v>1853.23</v>
      </c>
      <c r="AO18">
        <f>'30160-GREAT OAKS JVSD'!C31</f>
        <v>0</v>
      </c>
      <c r="AP18">
        <f>'30160-GREAT OAKS JVSD'!C32</f>
        <v>0</v>
      </c>
      <c r="AQ18">
        <f>'30160-GREAT OAKS JVSD'!C33</f>
        <v>1853.23</v>
      </c>
    </row>
    <row r="19" spans="1:43" ht="11.95" customHeight="1" x14ac:dyDescent="0.3">
      <c r="A19" s="4" t="s">
        <v>17</v>
      </c>
      <c r="B19" s="16">
        <f>SUM(AC1:AC59)</f>
        <v>3345261.7799999993</v>
      </c>
      <c r="N19">
        <f>'30290-OHIO HI-POINT JVSD'!D4</f>
        <v>8532.18</v>
      </c>
      <c r="O19">
        <f>'30290-OHIO HI-POINT JVSD'!D5</f>
        <v>0</v>
      </c>
      <c r="P19">
        <f>'30290-OHIO HI-POINT JVSD'!D6</f>
        <v>230.74</v>
      </c>
      <c r="Q19">
        <f>'30290-OHIO HI-POINT JVSD'!D7</f>
        <v>8762.92</v>
      </c>
      <c r="R19">
        <f>'30290-OHIO HI-POINT JVSD'!D8</f>
        <v>306.77</v>
      </c>
      <c r="S19">
        <f>'30290-OHIO HI-POINT JVSD'!D9</f>
        <v>0</v>
      </c>
      <c r="T19">
        <f>'30290-OHIO HI-POINT JVSD'!D10</f>
        <v>9069.69</v>
      </c>
      <c r="W19">
        <f>'30290-OHIO HI-POINT JVSD'!D13</f>
        <v>636.52</v>
      </c>
      <c r="X19">
        <f>'30290-OHIO HI-POINT JVSD'!D14</f>
        <v>0</v>
      </c>
      <c r="Y19">
        <f>'30290-OHIO HI-POINT JVSD'!D15</f>
        <v>36.99</v>
      </c>
      <c r="Z19">
        <f>'30290-OHIO HI-POINT JVSD'!D16</f>
        <v>0</v>
      </c>
      <c r="AA19">
        <f>'30290-OHIO HI-POINT JVSD'!D17</f>
        <v>74.759999999999991</v>
      </c>
      <c r="AB19">
        <f>'30290-OHIO HI-POINT JVSD'!D18</f>
        <v>0</v>
      </c>
      <c r="AC19">
        <f>'30290-OHIO HI-POINT JVSD'!D19</f>
        <v>748.27</v>
      </c>
      <c r="AD19">
        <f>'30290-OHIO HI-POINT JVSD'!D20</f>
        <v>8321.42</v>
      </c>
      <c r="AG19">
        <f>'30290-OHIO HI-POINT JVSD'!D23</f>
        <v>141.88</v>
      </c>
      <c r="AH19">
        <f>'30290-OHIO HI-POINT JVSD'!D24</f>
        <v>15.360000000000001</v>
      </c>
      <c r="AI19">
        <f>'30290-OHIO HI-POINT JVSD'!D25</f>
        <v>1.3699999999999999</v>
      </c>
      <c r="AJ19">
        <f>'30290-OHIO HI-POINT JVSD'!D26</f>
        <v>0</v>
      </c>
      <c r="AK19">
        <f>'30290-OHIO HI-POINT JVSD'!D27</f>
        <v>0</v>
      </c>
      <c r="AL19">
        <f>'30290-OHIO HI-POINT JVSD'!D28</f>
        <v>158.61000000000001</v>
      </c>
      <c r="AN19">
        <f>'30290-OHIO HI-POINT JVSD'!D30</f>
        <v>8162.81</v>
      </c>
      <c r="AO19">
        <f>'30290-OHIO HI-POINT JVSD'!D31</f>
        <v>0</v>
      </c>
      <c r="AP19">
        <f>'30290-OHIO HI-POINT JVSD'!D32</f>
        <v>0</v>
      </c>
      <c r="AQ19">
        <f>'30290-OHIO HI-POINT JVSD'!D33</f>
        <v>8162.81</v>
      </c>
    </row>
    <row r="20" spans="1:43" ht="11.95" customHeight="1" x14ac:dyDescent="0.3">
      <c r="A20" s="1" t="s">
        <v>18</v>
      </c>
      <c r="B20" s="16">
        <f>SUM(AD1:AD59)</f>
        <v>47529961.75999999</v>
      </c>
    </row>
    <row r="21" spans="1:43" ht="11.95" customHeight="1" x14ac:dyDescent="0.3"/>
    <row r="22" spans="1:43" ht="11.95" customHeight="1" x14ac:dyDescent="0.3">
      <c r="A22" s="10" t="s">
        <v>19</v>
      </c>
    </row>
    <row r="23" spans="1:43" ht="11.95" customHeight="1" x14ac:dyDescent="0.3">
      <c r="A23" s="4" t="s">
        <v>20</v>
      </c>
      <c r="B23" s="14">
        <f>SUM(AG1:AG59)</f>
        <v>726186.06000000029</v>
      </c>
    </row>
    <row r="24" spans="1:43" ht="11.95" customHeight="1" x14ac:dyDescent="0.3">
      <c r="A24" s="6" t="s">
        <v>21</v>
      </c>
      <c r="B24" s="13">
        <f>SUM(AH1:AH59)</f>
        <v>78168.940000000017</v>
      </c>
    </row>
    <row r="25" spans="1:43" ht="11.95" customHeight="1" x14ac:dyDescent="0.3">
      <c r="A25" s="6" t="s">
        <v>22</v>
      </c>
      <c r="B25" s="13">
        <f>SUM(AI1:AI59)</f>
        <v>970.31</v>
      </c>
      <c r="N25">
        <f>'40891-CANAAN TWP'!C4</f>
        <v>101281.63</v>
      </c>
      <c r="O25">
        <f>'40891-CANAAN TWP'!C5</f>
        <v>2057.35</v>
      </c>
      <c r="P25">
        <f>'40891-CANAAN TWP'!C6</f>
        <v>2661.43</v>
      </c>
      <c r="Q25">
        <f>'40891-CANAAN TWP'!C7</f>
        <v>106000.41</v>
      </c>
      <c r="R25">
        <f>'40891-CANAAN TWP'!C8</f>
        <v>1890.77</v>
      </c>
      <c r="S25">
        <f>'40891-CANAAN TWP'!C9</f>
        <v>0</v>
      </c>
      <c r="T25">
        <f>'40891-CANAAN TWP'!C10</f>
        <v>107891.18000000001</v>
      </c>
      <c r="W25">
        <f>'40891-CANAAN TWP'!C13</f>
        <v>8681.39</v>
      </c>
      <c r="X25">
        <f>'40891-CANAAN TWP'!C14</f>
        <v>-1.55</v>
      </c>
      <c r="Y25">
        <f>'40891-CANAAN TWP'!C15</f>
        <v>1287.94</v>
      </c>
      <c r="Z25">
        <f>'40891-CANAAN TWP'!C16</f>
        <v>0</v>
      </c>
      <c r="AA25">
        <f>'40891-CANAAN TWP'!C17</f>
        <v>752.58</v>
      </c>
      <c r="AB25">
        <f>'40891-CANAAN TWP'!C18</f>
        <v>0</v>
      </c>
      <c r="AC25">
        <f>'40891-CANAAN TWP'!C19</f>
        <v>10720.36</v>
      </c>
      <c r="AD25">
        <f>'40891-CANAAN TWP'!C20</f>
        <v>97170.82</v>
      </c>
      <c r="AG25">
        <f>'40891-CANAAN TWP'!C23</f>
        <v>1687.82</v>
      </c>
      <c r="AH25">
        <f>'40891-CANAAN TWP'!C24</f>
        <v>94.62</v>
      </c>
      <c r="AI25">
        <f>'40891-CANAAN TWP'!C25</f>
        <v>2.76</v>
      </c>
      <c r="AJ25">
        <f>'40891-CANAAN TWP'!C26</f>
        <v>0</v>
      </c>
      <c r="AK25">
        <f>'40891-CANAAN TWP'!C27</f>
        <v>640.03</v>
      </c>
      <c r="AL25">
        <f>'40891-CANAAN TWP'!C28</f>
        <v>2425.23</v>
      </c>
      <c r="AN25">
        <f>'40891-CANAAN TWP'!C30</f>
        <v>94745.590000000011</v>
      </c>
      <c r="AO25">
        <f>'40891-CANAAN TWP'!C31</f>
        <v>0</v>
      </c>
      <c r="AP25">
        <f>'40891-CANAAN TWP'!C32</f>
        <v>0</v>
      </c>
      <c r="AQ25">
        <f>'40891-CANAAN TWP'!C33</f>
        <v>94745.590000000011</v>
      </c>
    </row>
    <row r="26" spans="1:43" ht="11.95" customHeight="1" x14ac:dyDescent="0.3">
      <c r="A26" s="6" t="s">
        <v>23</v>
      </c>
      <c r="B26" s="13">
        <f>SUM(AJ1:AJ59)</f>
        <v>0</v>
      </c>
      <c r="N26">
        <f>'41410-DARBY TWP'!G4</f>
        <v>221822.09000000003</v>
      </c>
      <c r="O26">
        <f>'41410-DARBY TWP'!G5</f>
        <v>26660.940000000002</v>
      </c>
      <c r="P26">
        <f>'41410-DARBY TWP'!G6</f>
        <v>6860.8200000000006</v>
      </c>
      <c r="Q26">
        <f>'41410-DARBY TWP'!G7</f>
        <v>255343.85000000003</v>
      </c>
      <c r="R26">
        <f>'41410-DARBY TWP'!G8</f>
        <v>7864.77</v>
      </c>
      <c r="S26">
        <f>'41410-DARBY TWP'!G9</f>
        <v>0</v>
      </c>
      <c r="T26">
        <f>'41410-DARBY TWP'!G10</f>
        <v>263208.62</v>
      </c>
      <c r="W26">
        <f>'41410-DARBY TWP'!G13</f>
        <v>6193.25</v>
      </c>
      <c r="X26">
        <f>'41410-DARBY TWP'!G14</f>
        <v>-4.54</v>
      </c>
      <c r="Y26">
        <f>'41410-DARBY TWP'!G15</f>
        <v>1015.39</v>
      </c>
      <c r="Z26">
        <f>'41410-DARBY TWP'!G16</f>
        <v>-1.1299999999999999</v>
      </c>
      <c r="AA26">
        <f>'41410-DARBY TWP'!G17</f>
        <v>1924.8199999999997</v>
      </c>
      <c r="AB26">
        <f>'41410-DARBY TWP'!G18</f>
        <v>29.86</v>
      </c>
      <c r="AC26">
        <f>'41410-DARBY TWP'!G19</f>
        <v>9157.6500000000015</v>
      </c>
      <c r="AD26">
        <f>'41410-DARBY TWP'!G20</f>
        <v>254050.97000000003</v>
      </c>
      <c r="AG26">
        <f>'41410-DARBY TWP'!G23</f>
        <v>4117.6100000000006</v>
      </c>
      <c r="AH26">
        <f>'41410-DARBY TWP'!G24</f>
        <v>392.06</v>
      </c>
      <c r="AI26">
        <f>'41410-DARBY TWP'!G25</f>
        <v>1.87</v>
      </c>
      <c r="AJ26">
        <f>'41410-DARBY TWP'!G26</f>
        <v>0</v>
      </c>
      <c r="AK26">
        <f>'41410-DARBY TWP'!G27</f>
        <v>1564.59</v>
      </c>
      <c r="AL26">
        <f>'41410-DARBY TWP'!G28</f>
        <v>6076.1299999999992</v>
      </c>
      <c r="AN26">
        <f>'41410-DARBY TWP'!G30</f>
        <v>247974.84000000005</v>
      </c>
      <c r="AO26">
        <f>'41410-DARBY TWP'!G31</f>
        <v>104.93</v>
      </c>
      <c r="AP26">
        <f>'41410-DARBY TWP'!G32</f>
        <v>0</v>
      </c>
      <c r="AQ26">
        <f>'41410-DARBY TWP'!G33</f>
        <v>247869.91000000003</v>
      </c>
    </row>
    <row r="27" spans="1:43" ht="11.95" customHeight="1" x14ac:dyDescent="0.3">
      <c r="A27" s="6" t="s">
        <v>24</v>
      </c>
      <c r="B27" s="13">
        <f>SUM(AK1:AK59)</f>
        <v>56157.76999999999</v>
      </c>
      <c r="N27">
        <f>'41430-DEER CREEK TWP'!C4</f>
        <v>34173.019999999997</v>
      </c>
      <c r="O27">
        <f>'41430-DEER CREEK TWP'!C5</f>
        <v>9364.61</v>
      </c>
      <c r="P27">
        <f>'41430-DEER CREEK TWP'!C6</f>
        <v>3118.72</v>
      </c>
      <c r="Q27">
        <f>'41430-DEER CREEK TWP'!C7</f>
        <v>46656.35</v>
      </c>
      <c r="R27">
        <f>'41430-DEER CREEK TWP'!C8</f>
        <v>1670.08</v>
      </c>
      <c r="S27">
        <f>'41430-DEER CREEK TWP'!C9</f>
        <v>358.85</v>
      </c>
      <c r="T27">
        <f>'41430-DEER CREEK TWP'!C10</f>
        <v>47967.58</v>
      </c>
      <c r="W27">
        <f>'41430-DEER CREEK TWP'!C13</f>
        <v>3124.18</v>
      </c>
      <c r="X27">
        <f>'41430-DEER CREEK TWP'!C14</f>
        <v>-11.42</v>
      </c>
      <c r="Y27">
        <f>'41430-DEER CREEK TWP'!C15</f>
        <v>348</v>
      </c>
      <c r="Z27">
        <f>'41430-DEER CREEK TWP'!C16</f>
        <v>0</v>
      </c>
      <c r="AA27">
        <f>'41430-DEER CREEK TWP'!C17</f>
        <v>490.5</v>
      </c>
      <c r="AB27">
        <f>'41430-DEER CREEK TWP'!C18</f>
        <v>12.39</v>
      </c>
      <c r="AC27">
        <f>'41430-DEER CREEK TWP'!C19</f>
        <v>3963.6499999999996</v>
      </c>
      <c r="AD27">
        <f>'41430-DEER CREEK TWP'!C20</f>
        <v>44003.93</v>
      </c>
      <c r="AG27">
        <f>'41430-DEER CREEK TWP'!C23</f>
        <v>750.4</v>
      </c>
      <c r="AH27">
        <f>'41430-DEER CREEK TWP'!C24</f>
        <v>83.48</v>
      </c>
      <c r="AI27">
        <f>'41430-DEER CREEK TWP'!C25</f>
        <v>2.41</v>
      </c>
      <c r="AJ27">
        <f>'41430-DEER CREEK TWP'!C26</f>
        <v>0</v>
      </c>
      <c r="AK27">
        <f>'41430-DEER CREEK TWP'!C27</f>
        <v>577.85</v>
      </c>
      <c r="AL27">
        <f>'41430-DEER CREEK TWP'!C28</f>
        <v>1414.1399999999999</v>
      </c>
      <c r="AN27">
        <f>'41430-DEER CREEK TWP'!C30</f>
        <v>42589.79</v>
      </c>
      <c r="AO27">
        <f>'41430-DEER CREEK TWP'!C31</f>
        <v>113.8</v>
      </c>
      <c r="AP27">
        <f>'41430-DEER CREEK TWP'!C32</f>
        <v>0</v>
      </c>
      <c r="AQ27">
        <f>'41430-DEER CREEK TWP'!C33</f>
        <v>42475.99</v>
      </c>
    </row>
    <row r="28" spans="1:43" ht="11.95" customHeight="1" x14ac:dyDescent="0.3">
      <c r="A28" s="8" t="s">
        <v>25</v>
      </c>
      <c r="B28" s="16">
        <f>SUM(AL1:AL59)</f>
        <v>861483.08000000031</v>
      </c>
      <c r="N28">
        <f>'41734-FAIRFIELD TWP'!F4</f>
        <v>221789.47</v>
      </c>
      <c r="O28">
        <f>'41734-FAIRFIELD TWP'!F5</f>
        <v>966.46</v>
      </c>
      <c r="P28">
        <f>'41734-FAIRFIELD TWP'!F6</f>
        <v>132225.35</v>
      </c>
      <c r="Q28">
        <f>'41734-FAIRFIELD TWP'!F7</f>
        <v>354981.28</v>
      </c>
      <c r="R28">
        <f>'41734-FAIRFIELD TWP'!F8</f>
        <v>3519.12</v>
      </c>
      <c r="S28">
        <f>'41734-FAIRFIELD TWP'!F9</f>
        <v>0</v>
      </c>
      <c r="T28">
        <f>'41734-FAIRFIELD TWP'!F10</f>
        <v>358500.4</v>
      </c>
      <c r="W28">
        <f>'41734-FAIRFIELD TWP'!F13</f>
        <v>11879.01</v>
      </c>
      <c r="X28">
        <f>'41734-FAIRFIELD TWP'!F14</f>
        <v>-8.34</v>
      </c>
      <c r="Y28">
        <f>'41734-FAIRFIELD TWP'!F15</f>
        <v>1666.06</v>
      </c>
      <c r="Z28">
        <f>'41734-FAIRFIELD TWP'!F16</f>
        <v>0</v>
      </c>
      <c r="AA28">
        <f>'41734-FAIRFIELD TWP'!F17</f>
        <v>2347.3599999999997</v>
      </c>
      <c r="AB28">
        <f>'41734-FAIRFIELD TWP'!F18</f>
        <v>0</v>
      </c>
      <c r="AC28">
        <f>'41734-FAIRFIELD TWP'!F19</f>
        <v>15884.09</v>
      </c>
      <c r="AD28">
        <f>'41734-FAIRFIELD TWP'!F20</f>
        <v>342616.31</v>
      </c>
      <c r="AG28">
        <f>'41734-FAIRFIELD TWP'!F23</f>
        <v>3691.9800000000005</v>
      </c>
      <c r="AH28">
        <f>'41734-FAIRFIELD TWP'!F24</f>
        <v>176.36</v>
      </c>
      <c r="AI28">
        <f>'41734-FAIRFIELD TWP'!F25</f>
        <v>1.8</v>
      </c>
      <c r="AJ28">
        <f>'41734-FAIRFIELD TWP'!F26</f>
        <v>0</v>
      </c>
      <c r="AK28">
        <f>'41734-FAIRFIELD TWP'!F27</f>
        <v>577.85</v>
      </c>
      <c r="AL28">
        <f>'41734-FAIRFIELD TWP'!F28</f>
        <v>4447.9900000000007</v>
      </c>
      <c r="AN28">
        <f>'41734-FAIRFIELD TWP'!F30</f>
        <v>338168.31999999995</v>
      </c>
      <c r="AO28">
        <f>'41734-FAIRFIELD TWP'!F31</f>
        <v>10.64</v>
      </c>
      <c r="AP28">
        <f>'41734-FAIRFIELD TWP'!F32</f>
        <v>0</v>
      </c>
      <c r="AQ28">
        <f>'41734-FAIRFIELD TWP'!F33</f>
        <v>338157.68</v>
      </c>
    </row>
    <row r="29" spans="1:43" ht="11.95" customHeight="1" x14ac:dyDescent="0.3">
      <c r="N29">
        <f>'47058-JEFFERSON TWP'!F4</f>
        <v>1344337.3900000001</v>
      </c>
      <c r="O29">
        <f>'47058-JEFFERSON TWP'!F5</f>
        <v>1020419.7399999999</v>
      </c>
      <c r="P29">
        <f>'47058-JEFFERSON TWP'!F6</f>
        <v>209280.13999999998</v>
      </c>
      <c r="Q29">
        <f>'47058-JEFFERSON TWP'!F7</f>
        <v>2574037.27</v>
      </c>
      <c r="R29">
        <f>'47058-JEFFERSON TWP'!F8</f>
        <v>140530.84</v>
      </c>
      <c r="S29">
        <f>'47058-JEFFERSON TWP'!F9</f>
        <v>563496.94999999995</v>
      </c>
      <c r="T29">
        <f>'47058-JEFFERSON TWP'!F10</f>
        <v>2151071.16</v>
      </c>
      <c r="W29">
        <f>'47058-JEFFERSON TWP'!F13</f>
        <v>89536.34</v>
      </c>
      <c r="X29">
        <f>'47058-JEFFERSON TWP'!F14</f>
        <v>-37.730000000000004</v>
      </c>
      <c r="Y29">
        <f>'47058-JEFFERSON TWP'!F15</f>
        <v>15847.2</v>
      </c>
      <c r="Z29">
        <f>'47058-JEFFERSON TWP'!F16</f>
        <v>37.769999999999996</v>
      </c>
      <c r="AA29">
        <f>'47058-JEFFERSON TWP'!F17</f>
        <v>21726.02</v>
      </c>
      <c r="AB29">
        <f>'47058-JEFFERSON TWP'!F18</f>
        <v>630.81999999999994</v>
      </c>
      <c r="AC29">
        <f>'47058-JEFFERSON TWP'!F19</f>
        <v>127740.42000000001</v>
      </c>
      <c r="AD29">
        <f>'47058-JEFFERSON TWP'!F20</f>
        <v>2023330.7399999998</v>
      </c>
      <c r="AG29">
        <f>'47058-JEFFERSON TWP'!F23</f>
        <v>33651.15</v>
      </c>
      <c r="AH29">
        <f>'47058-JEFFERSON TWP'!F24</f>
        <v>3966.1600000000003</v>
      </c>
      <c r="AI29">
        <f>'47058-JEFFERSON TWP'!F25</f>
        <v>4.7300000000000004</v>
      </c>
      <c r="AJ29">
        <f>'47058-JEFFERSON TWP'!F26</f>
        <v>0</v>
      </c>
      <c r="AK29">
        <f>'47058-JEFFERSON TWP'!F27</f>
        <v>2080.2600000000002</v>
      </c>
      <c r="AL29">
        <f>'47058-JEFFERSON TWP'!F28</f>
        <v>39702.300000000003</v>
      </c>
      <c r="AN29">
        <f>'47058-JEFFERSON TWP'!F30</f>
        <v>1983628.44</v>
      </c>
      <c r="AO29">
        <f>'47058-JEFFERSON TWP'!F31</f>
        <v>21058.68</v>
      </c>
      <c r="AP29">
        <f>'47058-JEFFERSON TWP'!F32</f>
        <v>0</v>
      </c>
      <c r="AQ29">
        <f>'47058-JEFFERSON TWP'!F33</f>
        <v>1962569.7599999998</v>
      </c>
    </row>
    <row r="30" spans="1:43" ht="11.95" customHeight="1" x14ac:dyDescent="0.3">
      <c r="A30" s="8" t="s">
        <v>26</v>
      </c>
      <c r="B30" s="16">
        <f>SUM(AN1:AN59)</f>
        <v>46668478.680000015</v>
      </c>
    </row>
    <row r="31" spans="1:43" ht="11.95" customHeight="1" x14ac:dyDescent="0.3">
      <c r="A31" s="6" t="s">
        <v>27</v>
      </c>
      <c r="B31" s="13">
        <f>SUM(AO1:AO59)</f>
        <v>172930.84000000003</v>
      </c>
      <c r="N31">
        <f>'47101-MONROE TWP'!C4</f>
        <v>44995.12</v>
      </c>
      <c r="O31">
        <f>'47101-MONROE TWP'!C5</f>
        <v>550.01</v>
      </c>
      <c r="P31">
        <f>'47101-MONROE TWP'!C6</f>
        <v>1171.97</v>
      </c>
      <c r="Q31">
        <f>'47101-MONROE TWP'!C7</f>
        <v>46717.100000000006</v>
      </c>
      <c r="R31">
        <f>'47101-MONROE TWP'!C8</f>
        <v>843.22</v>
      </c>
      <c r="S31">
        <f>'47101-MONROE TWP'!C9</f>
        <v>0</v>
      </c>
      <c r="T31">
        <f>'47101-MONROE TWP'!C10</f>
        <v>47560.320000000007</v>
      </c>
      <c r="W31">
        <f>'47101-MONROE TWP'!C13</f>
        <v>3989.36</v>
      </c>
      <c r="X31">
        <f>'47101-MONROE TWP'!C14</f>
        <v>-0.25</v>
      </c>
      <c r="Y31">
        <f>'47101-MONROE TWP'!C15</f>
        <v>582.47</v>
      </c>
      <c r="Z31">
        <f>'47101-MONROE TWP'!C16</f>
        <v>0</v>
      </c>
      <c r="AA31">
        <f>'47101-MONROE TWP'!C17</f>
        <v>339.66</v>
      </c>
      <c r="AB31">
        <f>'47101-MONROE TWP'!C18</f>
        <v>0</v>
      </c>
      <c r="AC31">
        <f>'47101-MONROE TWP'!C19</f>
        <v>4911.24</v>
      </c>
      <c r="AD31">
        <f>'47101-MONROE TWP'!C20</f>
        <v>42649.080000000009</v>
      </c>
      <c r="AG31">
        <f>'47101-MONROE TWP'!C23</f>
        <v>744.03</v>
      </c>
      <c r="AH31">
        <f>'47101-MONROE TWP'!C24</f>
        <v>42.18</v>
      </c>
      <c r="AI31">
        <f>'47101-MONROE TWP'!C25</f>
        <v>0.8</v>
      </c>
      <c r="AJ31">
        <f>'47101-MONROE TWP'!C26</f>
        <v>0</v>
      </c>
      <c r="AK31">
        <f>'47101-MONROE TWP'!C27</f>
        <v>288.93</v>
      </c>
      <c r="AL31">
        <f>'47101-MONROE TWP'!C28</f>
        <v>1075.9399999999998</v>
      </c>
      <c r="AN31">
        <f>'47101-MONROE TWP'!C30</f>
        <v>41573.140000000007</v>
      </c>
      <c r="AO31">
        <f>'47101-MONROE TWP'!C31</f>
        <v>35.01</v>
      </c>
      <c r="AP31">
        <f>'47101-MONROE TWP'!C32</f>
        <v>0</v>
      </c>
      <c r="AQ31">
        <f>'47101-MONROE TWP'!C33</f>
        <v>41538.130000000005</v>
      </c>
    </row>
    <row r="32" spans="1:43" ht="11.95" customHeight="1" x14ac:dyDescent="0.3">
      <c r="A32" s="6" t="s">
        <v>28</v>
      </c>
      <c r="B32" s="13">
        <f>SUM(AP1:AP59)</f>
        <v>3968306.3900000006</v>
      </c>
      <c r="N32">
        <f>'43900-OAK RUN TWP'!C4</f>
        <v>31824.21</v>
      </c>
      <c r="O32">
        <f>'43900-OAK RUN TWP'!C5</f>
        <v>103.14</v>
      </c>
      <c r="P32">
        <f>'43900-OAK RUN TWP'!C6</f>
        <v>31011.9</v>
      </c>
      <c r="Q32">
        <f>'43900-OAK RUN TWP'!C7</f>
        <v>62939.25</v>
      </c>
      <c r="R32">
        <f>'43900-OAK RUN TWP'!C8</f>
        <v>707.8</v>
      </c>
      <c r="S32">
        <f>'43900-OAK RUN TWP'!C9</f>
        <v>0</v>
      </c>
      <c r="T32">
        <f>'43900-OAK RUN TWP'!C10</f>
        <v>63647.05</v>
      </c>
      <c r="W32">
        <f>'43900-OAK RUN TWP'!C13</f>
        <v>2658.83</v>
      </c>
      <c r="X32">
        <f>'43900-OAK RUN TWP'!C14</f>
        <v>0</v>
      </c>
      <c r="Y32">
        <f>'43900-OAK RUN TWP'!C15</f>
        <v>285.79000000000002</v>
      </c>
      <c r="Z32">
        <f>'43900-OAK RUN TWP'!C16</f>
        <v>0</v>
      </c>
      <c r="AA32">
        <f>'43900-OAK RUN TWP'!C17</f>
        <v>199.5</v>
      </c>
      <c r="AB32">
        <f>'43900-OAK RUN TWP'!C18</f>
        <v>12.01</v>
      </c>
      <c r="AC32">
        <f>'43900-OAK RUN TWP'!C19</f>
        <v>3156.13</v>
      </c>
      <c r="AD32">
        <f>'43900-OAK RUN TWP'!C20</f>
        <v>60490.920000000006</v>
      </c>
      <c r="AG32">
        <f>'43900-OAK RUN TWP'!C23</f>
        <v>560.25</v>
      </c>
      <c r="AH32">
        <f>'43900-OAK RUN TWP'!C24</f>
        <v>34.78</v>
      </c>
      <c r="AI32">
        <f>'43900-OAK RUN TWP'!C25</f>
        <v>1.89</v>
      </c>
      <c r="AJ32">
        <f>'43900-OAK RUN TWP'!C26</f>
        <v>0</v>
      </c>
      <c r="AK32">
        <f>'43900-OAK RUN TWP'!C27</f>
        <v>577.85</v>
      </c>
      <c r="AL32">
        <f>'43900-OAK RUN TWP'!C28</f>
        <v>1174.77</v>
      </c>
      <c r="AN32">
        <f>'43900-OAK RUN TWP'!C30</f>
        <v>59316.150000000009</v>
      </c>
      <c r="AO32">
        <f>'43900-OAK RUN TWP'!C31</f>
        <v>12.01</v>
      </c>
      <c r="AP32">
        <f>'43900-OAK RUN TWP'!C32</f>
        <v>0</v>
      </c>
      <c r="AQ32">
        <f>'43900-OAK RUN TWP'!C33</f>
        <v>59304.140000000007</v>
      </c>
    </row>
    <row r="33" spans="1:43" ht="11.95" customHeight="1" x14ac:dyDescent="0.3">
      <c r="A33" s="1" t="s">
        <v>29</v>
      </c>
      <c r="B33" s="16">
        <f>SUM(AQ1:AQ59)</f>
        <v>42527241.449999988</v>
      </c>
      <c r="N33">
        <f>'44013-PAINT TWP'!F4</f>
        <v>77234.45</v>
      </c>
      <c r="O33">
        <f>'44013-PAINT TWP'!F5</f>
        <v>404.71000000000004</v>
      </c>
      <c r="P33">
        <f>'44013-PAINT TWP'!F6</f>
        <v>8409.91</v>
      </c>
      <c r="Q33">
        <f>'44013-PAINT TWP'!F7</f>
        <v>86049.069999999992</v>
      </c>
      <c r="R33">
        <f>'44013-PAINT TWP'!F8</f>
        <v>1221.94</v>
      </c>
      <c r="S33">
        <f>'44013-PAINT TWP'!F9</f>
        <v>0</v>
      </c>
      <c r="T33">
        <f>'44013-PAINT TWP'!F10</f>
        <v>87271.01</v>
      </c>
      <c r="W33">
        <f>'44013-PAINT TWP'!F13</f>
        <v>4487.34</v>
      </c>
      <c r="X33">
        <f>'44013-PAINT TWP'!F14</f>
        <v>0</v>
      </c>
      <c r="Y33">
        <f>'44013-PAINT TWP'!F15</f>
        <v>307.64999999999998</v>
      </c>
      <c r="Z33">
        <f>'44013-PAINT TWP'!F16</f>
        <v>0</v>
      </c>
      <c r="AA33">
        <f>'44013-PAINT TWP'!F17</f>
        <v>486.78</v>
      </c>
      <c r="AB33">
        <f>'44013-PAINT TWP'!F18</f>
        <v>24.740000000000002</v>
      </c>
      <c r="AC33">
        <f>'44013-PAINT TWP'!F19</f>
        <v>5306.51</v>
      </c>
      <c r="AD33">
        <f>'44013-PAINT TWP'!F20</f>
        <v>81964.5</v>
      </c>
      <c r="AG33">
        <f>'44013-PAINT TWP'!F23</f>
        <v>1365.29</v>
      </c>
      <c r="AH33">
        <f>'44013-PAINT TWP'!F24</f>
        <v>59.84</v>
      </c>
      <c r="AI33">
        <f>'44013-PAINT TWP'!F25</f>
        <v>1.55</v>
      </c>
      <c r="AJ33">
        <f>'44013-PAINT TWP'!F26</f>
        <v>0</v>
      </c>
      <c r="AK33">
        <f>'44013-PAINT TWP'!F27</f>
        <v>158.68</v>
      </c>
      <c r="AL33">
        <f>'44013-PAINT TWP'!F28</f>
        <v>1585.36</v>
      </c>
      <c r="AN33">
        <f>'44013-PAINT TWP'!F30</f>
        <v>80379.14</v>
      </c>
      <c r="AO33">
        <f>'44013-PAINT TWP'!F31</f>
        <v>0</v>
      </c>
      <c r="AP33">
        <f>'44013-PAINT TWP'!F32</f>
        <v>0</v>
      </c>
      <c r="AQ33">
        <f>'44013-PAINT TWP'!F33</f>
        <v>80379.14</v>
      </c>
    </row>
    <row r="34" spans="1:43" ht="11.95" customHeight="1" x14ac:dyDescent="0.3">
      <c r="N34">
        <f>'44215-PIKE TWP'!E4</f>
        <v>48057.290000000008</v>
      </c>
      <c r="O34">
        <f>'44215-PIKE TWP'!E5</f>
        <v>374.91</v>
      </c>
      <c r="P34">
        <f>'44215-PIKE TWP'!E6</f>
        <v>110748.18999999999</v>
      </c>
      <c r="Q34">
        <f>'44215-PIKE TWP'!E7</f>
        <v>159180.39000000001</v>
      </c>
      <c r="R34">
        <f>'44215-PIKE TWP'!E8</f>
        <v>971.6</v>
      </c>
      <c r="S34">
        <f>'44215-PIKE TWP'!E9</f>
        <v>0</v>
      </c>
      <c r="T34">
        <f>'44215-PIKE TWP'!E10</f>
        <v>160151.99000000002</v>
      </c>
      <c r="W34">
        <f>'44215-PIKE TWP'!E13</f>
        <v>3802.99</v>
      </c>
      <c r="X34">
        <f>'44215-PIKE TWP'!E14</f>
        <v>-1.45</v>
      </c>
      <c r="Y34">
        <f>'44215-PIKE TWP'!E15</f>
        <v>285.31</v>
      </c>
      <c r="Z34">
        <f>'44215-PIKE TWP'!E16</f>
        <v>0</v>
      </c>
      <c r="AA34">
        <f>'44215-PIKE TWP'!E17</f>
        <v>222.10999999999999</v>
      </c>
      <c r="AB34">
        <f>'44215-PIKE TWP'!E18</f>
        <v>69.39</v>
      </c>
      <c r="AC34">
        <f>'44215-PIKE TWP'!E19</f>
        <v>4378.3500000000004</v>
      </c>
      <c r="AD34">
        <f>'44215-PIKE TWP'!E20</f>
        <v>155773.64000000001</v>
      </c>
      <c r="AG34">
        <f>'44215-PIKE TWP'!E23</f>
        <v>814.43</v>
      </c>
      <c r="AH34">
        <f>'44215-PIKE TWP'!E24</f>
        <v>45.18</v>
      </c>
      <c r="AI34">
        <f>'44215-PIKE TWP'!E25</f>
        <v>0.39</v>
      </c>
      <c r="AJ34">
        <f>'44215-PIKE TWP'!E26</f>
        <v>0</v>
      </c>
      <c r="AK34">
        <f>'44215-PIKE TWP'!E27</f>
        <v>288.93</v>
      </c>
      <c r="AL34">
        <f>'44215-PIKE TWP'!E28</f>
        <v>1148.9299999999998</v>
      </c>
      <c r="AN34">
        <f>'44215-PIKE TWP'!E30</f>
        <v>154624.71000000002</v>
      </c>
      <c r="AO34">
        <f>'44215-PIKE TWP'!E31</f>
        <v>83.29</v>
      </c>
      <c r="AP34">
        <f>'44215-PIKE TWP'!E32</f>
        <v>0</v>
      </c>
      <c r="AQ34">
        <f>'44215-PIKE TWP'!E33</f>
        <v>154541.42000000001</v>
      </c>
    </row>
    <row r="35" spans="1:43" ht="11.95" customHeight="1" x14ac:dyDescent="0.3">
      <c r="N35">
        <f>'44259-PLEASANT TWP'!F4</f>
        <v>43669.61</v>
      </c>
      <c r="O35">
        <f>'44259-PLEASANT TWP'!F5</f>
        <v>5605.59</v>
      </c>
      <c r="P35">
        <f>'44259-PLEASANT TWP'!F6</f>
        <v>9293.9</v>
      </c>
      <c r="Q35">
        <f>'44259-PLEASANT TWP'!F7</f>
        <v>58569.100000000006</v>
      </c>
      <c r="R35">
        <f>'44259-PLEASANT TWP'!F8</f>
        <v>2153.7200000000003</v>
      </c>
      <c r="S35">
        <f>'44259-PLEASANT TWP'!F9</f>
        <v>0</v>
      </c>
      <c r="T35">
        <f>'44259-PLEASANT TWP'!F10</f>
        <v>60722.82</v>
      </c>
      <c r="W35">
        <f>'44259-PLEASANT TWP'!F13</f>
        <v>2205.85</v>
      </c>
      <c r="X35">
        <f>'44259-PLEASANT TWP'!F14</f>
        <v>-5.0699999999999994</v>
      </c>
      <c r="Y35">
        <f>'44259-PLEASANT TWP'!F15</f>
        <v>296.21000000000004</v>
      </c>
      <c r="Z35">
        <f>'44259-PLEASANT TWP'!F16</f>
        <v>0</v>
      </c>
      <c r="AA35">
        <f>'44259-PLEASANT TWP'!F17</f>
        <v>576.02</v>
      </c>
      <c r="AB35">
        <f>'44259-PLEASANT TWP'!F18</f>
        <v>21.349999999999998</v>
      </c>
      <c r="AC35">
        <f>'44259-PLEASANT TWP'!F19</f>
        <v>3094.36</v>
      </c>
      <c r="AD35">
        <f>'44259-PLEASANT TWP'!F20</f>
        <v>57628.46</v>
      </c>
      <c r="AG35">
        <f>'44259-PLEASANT TWP'!F23</f>
        <v>905.42000000000007</v>
      </c>
      <c r="AH35">
        <f>'44259-PLEASANT TWP'!F24</f>
        <v>106.86</v>
      </c>
      <c r="AI35">
        <f>'44259-PLEASANT TWP'!F25</f>
        <v>2</v>
      </c>
      <c r="AJ35">
        <f>'44259-PLEASANT TWP'!F26</f>
        <v>0</v>
      </c>
      <c r="AK35">
        <f>'44259-PLEASANT TWP'!F27</f>
        <v>847.51</v>
      </c>
      <c r="AL35">
        <f>'44259-PLEASANT TWP'!F28</f>
        <v>1861.7900000000002</v>
      </c>
      <c r="AN35">
        <f>'44259-PLEASANT TWP'!F30</f>
        <v>55766.67</v>
      </c>
      <c r="AO35">
        <f>'44259-PLEASANT TWP'!F31</f>
        <v>95.48</v>
      </c>
      <c r="AP35">
        <f>'44259-PLEASANT TWP'!F32</f>
        <v>0</v>
      </c>
      <c r="AQ35">
        <f>'44259-PLEASANT TWP'!F33</f>
        <v>55671.19</v>
      </c>
    </row>
    <row r="36" spans="1:43" ht="11.95" customHeight="1" x14ac:dyDescent="0.3"/>
    <row r="37" spans="1:43" ht="11.95" customHeight="1" x14ac:dyDescent="0.3">
      <c r="N37">
        <f>'44410-RANGE TWP'!K4</f>
        <v>151415.72</v>
      </c>
      <c r="O37">
        <f>'44410-RANGE TWP'!K5</f>
        <v>2539.52</v>
      </c>
      <c r="P37">
        <f>'44410-RANGE TWP'!K6</f>
        <v>90064.35</v>
      </c>
      <c r="Q37">
        <f>'44410-RANGE TWP'!K7</f>
        <v>244019.59</v>
      </c>
      <c r="R37">
        <f>'44410-RANGE TWP'!K8</f>
        <v>4014.54</v>
      </c>
      <c r="S37">
        <f>'44410-RANGE TWP'!K9</f>
        <v>0</v>
      </c>
      <c r="T37">
        <f>'44410-RANGE TWP'!K10</f>
        <v>248034.12999999998</v>
      </c>
      <c r="W37">
        <f>'44410-RANGE TWP'!K13</f>
        <v>7821.16</v>
      </c>
      <c r="X37">
        <f>'44410-RANGE TWP'!K14</f>
        <v>-206.35000000000002</v>
      </c>
      <c r="Y37">
        <f>'44410-RANGE TWP'!K15</f>
        <v>588.55999999999995</v>
      </c>
      <c r="Z37">
        <f>'44410-RANGE TWP'!K16</f>
        <v>5.3</v>
      </c>
      <c r="AA37">
        <f>'44410-RANGE TWP'!K17</f>
        <v>1174.56</v>
      </c>
      <c r="AB37">
        <f>'44410-RANGE TWP'!K18</f>
        <v>37.299999999999997</v>
      </c>
      <c r="AC37">
        <f>'44410-RANGE TWP'!K19</f>
        <v>9420.5299999999988</v>
      </c>
      <c r="AD37">
        <f>'44410-RANGE TWP'!K20</f>
        <v>238613.6</v>
      </c>
      <c r="AG37">
        <f>'44410-RANGE TWP'!K23</f>
        <v>3219.94</v>
      </c>
      <c r="AH37">
        <f>'44410-RANGE TWP'!K24</f>
        <v>208.92000000000002</v>
      </c>
      <c r="AI37">
        <f>'44410-RANGE TWP'!K25</f>
        <v>1.0900000000000001</v>
      </c>
      <c r="AJ37">
        <f>'44410-RANGE TWP'!K26</f>
        <v>0</v>
      </c>
      <c r="AK37">
        <f>'44410-RANGE TWP'!K27</f>
        <v>269.62</v>
      </c>
      <c r="AL37">
        <f>'44410-RANGE TWP'!K28</f>
        <v>3699.57</v>
      </c>
      <c r="AN37">
        <f>'44410-RANGE TWP'!K30</f>
        <v>234914.02999999997</v>
      </c>
      <c r="AO37">
        <f>'44410-RANGE TWP'!K31</f>
        <v>2958.4300000000003</v>
      </c>
      <c r="AP37">
        <f>'44410-RANGE TWP'!K32</f>
        <v>0</v>
      </c>
      <c r="AQ37">
        <f>'44410-RANGE TWP'!K33</f>
        <v>231955.59999999995</v>
      </c>
    </row>
    <row r="38" spans="1:43" ht="11.95" customHeight="1" x14ac:dyDescent="0.3">
      <c r="N38">
        <f>'44980-SOMERFORD TWP'!C4</f>
        <v>136920.39000000001</v>
      </c>
      <c r="O38">
        <f>'44980-SOMERFORD TWP'!C5</f>
        <v>1279.8</v>
      </c>
      <c r="P38">
        <f>'44980-SOMERFORD TWP'!C6</f>
        <v>1953.2</v>
      </c>
      <c r="Q38">
        <f>'44980-SOMERFORD TWP'!C7</f>
        <v>140153.39000000001</v>
      </c>
      <c r="R38">
        <f>'44980-SOMERFORD TWP'!C8</f>
        <v>7505.05</v>
      </c>
      <c r="S38">
        <f>'44980-SOMERFORD TWP'!C9</f>
        <v>0</v>
      </c>
      <c r="T38">
        <f>'44980-SOMERFORD TWP'!C10</f>
        <v>147658.44</v>
      </c>
      <c r="W38">
        <f>'44980-SOMERFORD TWP'!C13</f>
        <v>12633.96</v>
      </c>
      <c r="X38">
        <f>'44980-SOMERFORD TWP'!C14</f>
        <v>-139.84</v>
      </c>
      <c r="Y38">
        <f>'44980-SOMERFORD TWP'!C15</f>
        <v>2196.1799999999998</v>
      </c>
      <c r="Z38">
        <f>'44980-SOMERFORD TWP'!C16</f>
        <v>-5.1100000000000003</v>
      </c>
      <c r="AA38">
        <f>'44980-SOMERFORD TWP'!C17</f>
        <v>1406.25</v>
      </c>
      <c r="AB38">
        <f>'44980-SOMERFORD TWP'!C18</f>
        <v>24.78</v>
      </c>
      <c r="AC38">
        <f>'44980-SOMERFORD TWP'!C19</f>
        <v>16116.22</v>
      </c>
      <c r="AD38">
        <f>'44980-SOMERFORD TWP'!C20</f>
        <v>131542.22</v>
      </c>
      <c r="AG38">
        <f>'44980-SOMERFORD TWP'!C23</f>
        <v>2309.92</v>
      </c>
      <c r="AH38">
        <f>'44980-SOMERFORD TWP'!C24</f>
        <v>381.24</v>
      </c>
      <c r="AI38">
        <f>'44980-SOMERFORD TWP'!C25</f>
        <v>8.77</v>
      </c>
      <c r="AJ38">
        <f>'44980-SOMERFORD TWP'!C26</f>
        <v>0</v>
      </c>
      <c r="AK38">
        <f>'44980-SOMERFORD TWP'!C27</f>
        <v>1733.57</v>
      </c>
      <c r="AL38">
        <f>'44980-SOMERFORD TWP'!C28</f>
        <v>4433.5</v>
      </c>
      <c r="AN38">
        <f>'44980-SOMERFORD TWP'!C30</f>
        <v>127108.72</v>
      </c>
      <c r="AO38">
        <f>'44980-SOMERFORD TWP'!C31</f>
        <v>174.97</v>
      </c>
      <c r="AP38">
        <f>'44980-SOMERFORD TWP'!C32</f>
        <v>0</v>
      </c>
      <c r="AQ38">
        <f>'44980-SOMERFORD TWP'!C33</f>
        <v>126933.75</v>
      </c>
    </row>
    <row r="39" spans="1:43" ht="11.95" customHeight="1" x14ac:dyDescent="0.3">
      <c r="N39">
        <f>'45171-STOKES TWP'!G4</f>
        <v>52441.979999999996</v>
      </c>
      <c r="O39">
        <f>'45171-STOKES TWP'!G5</f>
        <v>321.51</v>
      </c>
      <c r="P39">
        <f>'45171-STOKES TWP'!G6</f>
        <v>19026.61</v>
      </c>
      <c r="Q39">
        <f>'45171-STOKES TWP'!G7</f>
        <v>71790.100000000006</v>
      </c>
      <c r="R39">
        <f>'45171-STOKES TWP'!G8</f>
        <v>913.62</v>
      </c>
      <c r="S39">
        <f>'45171-STOKES TWP'!G9</f>
        <v>0</v>
      </c>
      <c r="T39">
        <f>'45171-STOKES TWP'!G10</f>
        <v>72703.72</v>
      </c>
      <c r="W39">
        <f>'45171-STOKES TWP'!G13</f>
        <v>3460.02</v>
      </c>
      <c r="X39">
        <f>'45171-STOKES TWP'!G14</f>
        <v>0</v>
      </c>
      <c r="Y39">
        <f>'45171-STOKES TWP'!G15</f>
        <v>160.04</v>
      </c>
      <c r="Z39">
        <f>'45171-STOKES TWP'!G16</f>
        <v>0</v>
      </c>
      <c r="AA39">
        <f>'45171-STOKES TWP'!G17</f>
        <v>405.12</v>
      </c>
      <c r="AB39">
        <f>'45171-STOKES TWP'!G18</f>
        <v>34.18</v>
      </c>
      <c r="AC39">
        <f>'45171-STOKES TWP'!G19</f>
        <v>4059.3599999999997</v>
      </c>
      <c r="AD39">
        <f>'45171-STOKES TWP'!G20</f>
        <v>68644.36</v>
      </c>
      <c r="AG39">
        <f>'45171-STOKES TWP'!G23</f>
        <v>1137.31</v>
      </c>
      <c r="AH39">
        <f>'45171-STOKES TWP'!G24</f>
        <v>43.94</v>
      </c>
      <c r="AI39">
        <f>'45171-STOKES TWP'!G25</f>
        <v>2.46</v>
      </c>
      <c r="AJ39">
        <f>'45171-STOKES TWP'!G26</f>
        <v>0</v>
      </c>
      <c r="AK39">
        <f>'45171-STOKES TWP'!G27</f>
        <v>235.42</v>
      </c>
      <c r="AL39">
        <f>'45171-STOKES TWP'!G28</f>
        <v>1419.13</v>
      </c>
      <c r="AN39">
        <f>'45171-STOKES TWP'!G30</f>
        <v>67225.23</v>
      </c>
      <c r="AO39">
        <f>'45171-STOKES TWP'!G31</f>
        <v>34.18</v>
      </c>
      <c r="AP39">
        <f>'45171-STOKES TWP'!G32</f>
        <v>0</v>
      </c>
      <c r="AQ39">
        <f>'45171-STOKES TWP'!G33</f>
        <v>67191.049999999988</v>
      </c>
    </row>
    <row r="40" spans="1:43" ht="11.95" customHeight="1" x14ac:dyDescent="0.3"/>
    <row r="41" spans="1:43" ht="11.95" customHeight="1" x14ac:dyDescent="0.3">
      <c r="N41">
        <f>'47141-UNION TWP'!C4</f>
        <v>52015.72</v>
      </c>
      <c r="O41">
        <f>'47141-UNION TWP'!C5</f>
        <v>1257.57</v>
      </c>
      <c r="P41">
        <f>'47141-UNION TWP'!C6</f>
        <v>3899.9</v>
      </c>
      <c r="Q41">
        <f>'47141-UNION TWP'!C7</f>
        <v>57173.19</v>
      </c>
      <c r="R41">
        <f>'47141-UNION TWP'!C8</f>
        <v>2897.53</v>
      </c>
      <c r="S41">
        <f>'47141-UNION TWP'!C9</f>
        <v>0</v>
      </c>
      <c r="T41">
        <f>'47141-UNION TWP'!C10</f>
        <v>60070.720000000001</v>
      </c>
      <c r="W41">
        <f>'47141-UNION TWP'!C13</f>
        <v>4654.18</v>
      </c>
      <c r="X41">
        <f>'47141-UNION TWP'!C14</f>
        <v>-77.06</v>
      </c>
      <c r="Y41">
        <f>'47141-UNION TWP'!C15</f>
        <v>553.69000000000005</v>
      </c>
      <c r="Z41">
        <f>'47141-UNION TWP'!C16</f>
        <v>0</v>
      </c>
      <c r="AA41">
        <f>'47141-UNION TWP'!C17</f>
        <v>648.36</v>
      </c>
      <c r="AB41">
        <f>'47141-UNION TWP'!C18</f>
        <v>0</v>
      </c>
      <c r="AC41">
        <f>'47141-UNION TWP'!C19</f>
        <v>5779.1699999999992</v>
      </c>
      <c r="AD41">
        <f>'47141-UNION TWP'!C20</f>
        <v>54291.55</v>
      </c>
      <c r="AG41">
        <f>'47141-UNION TWP'!C23</f>
        <v>939.75</v>
      </c>
      <c r="AH41">
        <f>'47141-UNION TWP'!C24</f>
        <v>148.76</v>
      </c>
      <c r="AI41">
        <f>'47141-UNION TWP'!C25</f>
        <v>3.55</v>
      </c>
      <c r="AJ41">
        <f>'47141-UNION TWP'!C26</f>
        <v>0</v>
      </c>
      <c r="AK41">
        <f>'47141-UNION TWP'!C27</f>
        <v>577.85</v>
      </c>
      <c r="AL41">
        <f>'47141-UNION TWP'!C28</f>
        <v>1669.9099999999999</v>
      </c>
      <c r="AN41">
        <f>'47141-UNION TWP'!C30</f>
        <v>52621.64</v>
      </c>
      <c r="AO41">
        <f>'47141-UNION TWP'!C31</f>
        <v>0</v>
      </c>
      <c r="AP41">
        <f>'47141-UNION TWP'!C32</f>
        <v>0</v>
      </c>
      <c r="AQ41">
        <f>'47141-UNION TWP'!C33</f>
        <v>52621.64</v>
      </c>
    </row>
    <row r="42" spans="1:43" ht="11.95" customHeight="1" x14ac:dyDescent="0.3">
      <c r="N42">
        <f>'56720-PLAIN CITY CORP'!E4</f>
        <v>581298.63</v>
      </c>
      <c r="O42">
        <f>'56720-PLAIN CITY CORP'!E5</f>
        <v>55520.54</v>
      </c>
      <c r="P42">
        <f>'56720-PLAIN CITY CORP'!E6</f>
        <v>10350.52</v>
      </c>
      <c r="Q42">
        <f>'56720-PLAIN CITY CORP'!E7</f>
        <v>647169.68999999994</v>
      </c>
      <c r="R42">
        <f>'56720-PLAIN CITY CORP'!E8</f>
        <v>12424.67</v>
      </c>
      <c r="S42">
        <f>'56720-PLAIN CITY CORP'!E9</f>
        <v>0</v>
      </c>
      <c r="T42">
        <f>'56720-PLAIN CITY CORP'!E10</f>
        <v>659594.36</v>
      </c>
      <c r="W42">
        <f>'56720-PLAIN CITY CORP'!E13</f>
        <v>17433.419999999998</v>
      </c>
      <c r="X42">
        <f>'56720-PLAIN CITY CORP'!E14</f>
        <v>-18.16</v>
      </c>
      <c r="Y42">
        <f>'56720-PLAIN CITY CORP'!E15</f>
        <v>3160.8</v>
      </c>
      <c r="Z42">
        <f>'56720-PLAIN CITY CORP'!E16</f>
        <v>-4.5599999999999996</v>
      </c>
      <c r="AA42">
        <f>'56720-PLAIN CITY CORP'!E17</f>
        <v>5328.57</v>
      </c>
      <c r="AB42">
        <f>'56720-PLAIN CITY CORP'!E18</f>
        <v>106.8</v>
      </c>
      <c r="AC42">
        <f>'56720-PLAIN CITY CORP'!E19</f>
        <v>26006.87</v>
      </c>
      <c r="AD42">
        <f>'56720-PLAIN CITY CORP'!E20</f>
        <v>633587.49</v>
      </c>
      <c r="AG42">
        <f>'56720-PLAIN CITY CORP'!E23</f>
        <v>10318.630000000001</v>
      </c>
      <c r="AH42">
        <f>'56720-PLAIN CITY CORP'!E24</f>
        <v>617.02</v>
      </c>
      <c r="AI42">
        <f>'56720-PLAIN CITY CORP'!E25</f>
        <v>1.99</v>
      </c>
      <c r="AJ42">
        <f>'56720-PLAIN CITY CORP'!E26</f>
        <v>0</v>
      </c>
      <c r="AK42">
        <f>'56720-PLAIN CITY CORP'!E27</f>
        <v>1048.92</v>
      </c>
      <c r="AL42">
        <f>'56720-PLAIN CITY CORP'!E28</f>
        <v>11986.560000000001</v>
      </c>
      <c r="AN42">
        <f>'56720-PLAIN CITY CORP'!E30</f>
        <v>621600.93000000005</v>
      </c>
      <c r="AO42">
        <f>'56720-PLAIN CITY CORP'!E31</f>
        <v>375.6</v>
      </c>
      <c r="AP42">
        <f>'56720-PLAIN CITY CORP'!E32</f>
        <v>0</v>
      </c>
      <c r="AQ42">
        <f>'56720-PLAIN CITY CORP'!E33</f>
        <v>621225.33000000007</v>
      </c>
    </row>
    <row r="43" spans="1:43" ht="11.95" customHeight="1" x14ac:dyDescent="0.3">
      <c r="N43">
        <f>'53901-JEFFERSON CORP'!D4</f>
        <v>51574.869999999995</v>
      </c>
      <c r="O43">
        <f>'53901-JEFFERSON CORP'!D5</f>
        <v>72801.05</v>
      </c>
      <c r="P43">
        <f>'53901-JEFFERSON CORP'!D6</f>
        <v>6901.99</v>
      </c>
      <c r="Q43">
        <f>'53901-JEFFERSON CORP'!D7</f>
        <v>131277.90999999997</v>
      </c>
      <c r="R43">
        <f>'53901-JEFFERSON CORP'!D8</f>
        <v>7668.8</v>
      </c>
      <c r="S43">
        <f>'53901-JEFFERSON CORP'!D9</f>
        <v>44272</v>
      </c>
      <c r="T43">
        <f>'53901-JEFFERSON CORP'!D10</f>
        <v>94674.709999999992</v>
      </c>
      <c r="W43">
        <f>'53901-JEFFERSON CORP'!D13</f>
        <v>4812.41</v>
      </c>
      <c r="X43">
        <f>'53901-JEFFERSON CORP'!D14</f>
        <v>0</v>
      </c>
      <c r="Y43">
        <f>'53901-JEFFERSON CORP'!D15</f>
        <v>831.43</v>
      </c>
      <c r="Z43">
        <f>'53901-JEFFERSON CORP'!D16</f>
        <v>0</v>
      </c>
      <c r="AA43">
        <f>'53901-JEFFERSON CORP'!D17</f>
        <v>1323.6200000000001</v>
      </c>
      <c r="AB43">
        <f>'53901-JEFFERSON CORP'!D18</f>
        <v>35.56</v>
      </c>
      <c r="AC43">
        <f>'53901-JEFFERSON CORP'!D19</f>
        <v>7003.02</v>
      </c>
      <c r="AD43">
        <f>'53901-JEFFERSON CORP'!D20</f>
        <v>87671.689999999988</v>
      </c>
      <c r="AG43">
        <f>'53901-JEFFERSON CORP'!D23</f>
        <v>1481.06</v>
      </c>
      <c r="AH43">
        <f>'53901-JEFFERSON CORP'!D24</f>
        <v>144.94</v>
      </c>
      <c r="AI43">
        <f>'53901-JEFFERSON CORP'!D25</f>
        <v>5.45</v>
      </c>
      <c r="AJ43">
        <f>'53901-JEFFERSON CORP'!D26</f>
        <v>0</v>
      </c>
      <c r="AK43">
        <f>'53901-JEFFERSON CORP'!D27</f>
        <v>924.56</v>
      </c>
      <c r="AL43">
        <f>'53901-JEFFERSON CORP'!D28</f>
        <v>2556.0099999999998</v>
      </c>
      <c r="AN43">
        <f>'53901-JEFFERSON CORP'!D30</f>
        <v>85115.68</v>
      </c>
      <c r="AO43">
        <f>'53901-JEFFERSON CORP'!D31</f>
        <v>1612.44</v>
      </c>
      <c r="AP43">
        <f>'53901-JEFFERSON CORP'!D32</f>
        <v>0</v>
      </c>
      <c r="AQ43">
        <f>'53901-JEFFERSON CORP'!D33</f>
        <v>83503.239999999991</v>
      </c>
    </row>
    <row r="44" spans="1:43" ht="11.95" customHeight="1" x14ac:dyDescent="0.3">
      <c r="N44">
        <f>'55530-MT. STERLING CORP'!C4</f>
        <v>20848.400000000001</v>
      </c>
      <c r="O44">
        <f>'55530-MT. STERLING CORP'!C5</f>
        <v>5041.0200000000004</v>
      </c>
      <c r="P44">
        <f>'55530-MT. STERLING CORP'!C6</f>
        <v>1185.3499999999999</v>
      </c>
      <c r="Q44">
        <f>'55530-MT. STERLING CORP'!C7</f>
        <v>27074.77</v>
      </c>
      <c r="R44">
        <f>'55530-MT. STERLING CORP'!C8</f>
        <v>1199.6400000000001</v>
      </c>
      <c r="S44">
        <f>'55530-MT. STERLING CORP'!C9</f>
        <v>0</v>
      </c>
      <c r="T44">
        <f>'55530-MT. STERLING CORP'!C10</f>
        <v>28274.41</v>
      </c>
      <c r="W44">
        <f>'55530-MT. STERLING CORP'!C13</f>
        <v>1954.77</v>
      </c>
      <c r="X44">
        <f>'55530-MT. STERLING CORP'!C14</f>
        <v>0</v>
      </c>
      <c r="Y44">
        <f>'55530-MT. STERLING CORP'!C15</f>
        <v>299.35000000000002</v>
      </c>
      <c r="Z44">
        <f>'55530-MT. STERLING CORP'!C16</f>
        <v>0</v>
      </c>
      <c r="AA44">
        <f>'55530-MT. STERLING CORP'!C17</f>
        <v>361.78</v>
      </c>
      <c r="AB44">
        <f>'55530-MT. STERLING CORP'!C18</f>
        <v>17.16</v>
      </c>
      <c r="AC44">
        <f>'55530-MT. STERLING CORP'!C19</f>
        <v>2633.0599999999995</v>
      </c>
      <c r="AD44">
        <f>'55530-MT. STERLING CORP'!C20</f>
        <v>25641.35</v>
      </c>
      <c r="AG44">
        <f>'55530-MT. STERLING CORP'!C23</f>
        <v>442.31</v>
      </c>
      <c r="AH44">
        <f>'55530-MT. STERLING CORP'!C24</f>
        <v>59.12</v>
      </c>
      <c r="AI44">
        <f>'55530-MT. STERLING CORP'!C25</f>
        <v>1.82</v>
      </c>
      <c r="AJ44">
        <f>'55530-MT. STERLING CORP'!C26</f>
        <v>0</v>
      </c>
      <c r="AK44">
        <f>'55530-MT. STERLING CORP'!C27</f>
        <v>385.23</v>
      </c>
      <c r="AL44">
        <f>'55530-MT. STERLING CORP'!C28</f>
        <v>888.48</v>
      </c>
      <c r="AN44">
        <f>'55530-MT. STERLING CORP'!C30</f>
        <v>24752.87</v>
      </c>
      <c r="AO44">
        <f>'55530-MT. STERLING CORP'!C31</f>
        <v>8.58</v>
      </c>
      <c r="AP44">
        <f>'55530-MT. STERLING CORP'!C32</f>
        <v>0</v>
      </c>
      <c r="AQ44">
        <f>'55530-MT. STERLING CORP'!C33</f>
        <v>24744.289999999997</v>
      </c>
    </row>
    <row r="45" spans="1:43" ht="11.95" customHeight="1" x14ac:dyDescent="0.3">
      <c r="N45">
        <f>'55150-MIDWAY CORP'!E4</f>
        <v>10724.130000000001</v>
      </c>
      <c r="O45">
        <f>'55150-MIDWAY CORP'!E5</f>
        <v>871.36</v>
      </c>
      <c r="P45">
        <f>'55150-MIDWAY CORP'!E6</f>
        <v>621.21</v>
      </c>
      <c r="Q45">
        <f>'55150-MIDWAY CORP'!E7</f>
        <v>12216.7</v>
      </c>
      <c r="R45">
        <f>'55150-MIDWAY CORP'!E8</f>
        <v>1111.98</v>
      </c>
      <c r="S45">
        <f>'55150-MIDWAY CORP'!E9</f>
        <v>0</v>
      </c>
      <c r="T45">
        <f>'55150-MIDWAY CORP'!E10</f>
        <v>13328.68</v>
      </c>
      <c r="W45">
        <f>'55150-MIDWAY CORP'!E13</f>
        <v>569.9</v>
      </c>
      <c r="X45">
        <f>'55150-MIDWAY CORP'!E14</f>
        <v>0</v>
      </c>
      <c r="Y45">
        <f>'55150-MIDWAY CORP'!E15</f>
        <v>74.22</v>
      </c>
      <c r="Z45">
        <f>'55150-MIDWAY CORP'!E16</f>
        <v>0</v>
      </c>
      <c r="AA45">
        <f>'55150-MIDWAY CORP'!E17</f>
        <v>363.97</v>
      </c>
      <c r="AB45">
        <f>'55150-MIDWAY CORP'!E18</f>
        <v>0</v>
      </c>
      <c r="AC45">
        <f>'55150-MIDWAY CORP'!E19</f>
        <v>1008.09</v>
      </c>
      <c r="AD45">
        <f>'55150-MIDWAY CORP'!E20</f>
        <v>12320.59</v>
      </c>
      <c r="AG45">
        <f>'55150-MIDWAY CORP'!E23</f>
        <v>208.5</v>
      </c>
      <c r="AH45">
        <f>'55150-MIDWAY CORP'!E24</f>
        <v>55.58</v>
      </c>
      <c r="AI45">
        <f>'55150-MIDWAY CORP'!E25</f>
        <v>0.13</v>
      </c>
      <c r="AJ45">
        <f>'55150-MIDWAY CORP'!E26</f>
        <v>0</v>
      </c>
      <c r="AK45">
        <f>'55150-MIDWAY CORP'!E27</f>
        <v>77.2</v>
      </c>
      <c r="AL45">
        <f>'55150-MIDWAY CORP'!E28</f>
        <v>341.40999999999997</v>
      </c>
      <c r="AN45">
        <f>'55150-MIDWAY CORP'!E30</f>
        <v>11979.179999999998</v>
      </c>
      <c r="AO45">
        <f>'55150-MIDWAY CORP'!E31</f>
        <v>0</v>
      </c>
      <c r="AP45">
        <f>'55150-MIDWAY CORP'!E32</f>
        <v>0</v>
      </c>
      <c r="AQ45">
        <f>'55150-MIDWAY CORP'!E33</f>
        <v>11979.179999999998</v>
      </c>
    </row>
    <row r="46" spans="1:43" ht="11.95" customHeight="1" x14ac:dyDescent="0.3">
      <c r="N46">
        <f>'57370-S. SOLON CORP'!D4</f>
        <v>2539.06</v>
      </c>
      <c r="O46">
        <f>'57370-S. SOLON CORP'!D5</f>
        <v>117.97999999999999</v>
      </c>
      <c r="P46">
        <f>'57370-S. SOLON CORP'!D6</f>
        <v>282.42</v>
      </c>
      <c r="Q46">
        <f>'57370-S. SOLON CORP'!D7</f>
        <v>2939.46</v>
      </c>
      <c r="R46">
        <f>'57370-S. SOLON CORP'!D8</f>
        <v>260.86</v>
      </c>
      <c r="S46">
        <f>'57370-S. SOLON CORP'!D9</f>
        <v>0</v>
      </c>
      <c r="T46">
        <f>'57370-S. SOLON CORP'!D10</f>
        <v>3200.32</v>
      </c>
      <c r="W46">
        <f>'57370-S. SOLON CORP'!D13</f>
        <v>234.01000000000002</v>
      </c>
      <c r="X46">
        <f>'57370-S. SOLON CORP'!D14</f>
        <v>0</v>
      </c>
      <c r="Y46">
        <f>'57370-S. SOLON CORP'!D15</f>
        <v>30.04</v>
      </c>
      <c r="Z46">
        <f>'57370-S. SOLON CORP'!D16</f>
        <v>0</v>
      </c>
      <c r="AA46">
        <f>'57370-S. SOLON CORP'!D17</f>
        <v>111.59</v>
      </c>
      <c r="AB46">
        <f>'57370-S. SOLON CORP'!D18</f>
        <v>17.940000000000001</v>
      </c>
      <c r="AC46">
        <f>'57370-S. SOLON CORP'!D19</f>
        <v>393.58000000000004</v>
      </c>
      <c r="AD46">
        <f>'57370-S. SOLON CORP'!D20</f>
        <v>2806.74</v>
      </c>
      <c r="AG46">
        <f>'57370-S. SOLON CORP'!D23</f>
        <v>50.06</v>
      </c>
      <c r="AH46">
        <f>'57370-S. SOLON CORP'!D24</f>
        <v>12.16</v>
      </c>
      <c r="AI46">
        <f>'57370-S. SOLON CORP'!D25</f>
        <v>0.57999999999999996</v>
      </c>
      <c r="AJ46">
        <f>'57370-S. SOLON CORP'!D26</f>
        <v>0</v>
      </c>
      <c r="AK46">
        <f>'57370-S. SOLON CORP'!D27</f>
        <v>76.739999999999995</v>
      </c>
      <c r="AL46">
        <f>'57370-S. SOLON CORP'!D28</f>
        <v>139.54</v>
      </c>
      <c r="AN46">
        <f>'57370-S. SOLON CORP'!D30</f>
        <v>2667.2</v>
      </c>
      <c r="AO46">
        <f>'57370-S. SOLON CORP'!D31</f>
        <v>17.940000000000001</v>
      </c>
      <c r="AP46">
        <f>'57370-S. SOLON CORP'!D32</f>
        <v>0</v>
      </c>
      <c r="AQ46">
        <f>'57370-S. SOLON CORP'!D33</f>
        <v>2649.26</v>
      </c>
    </row>
    <row r="47" spans="1:43" ht="11.95" customHeight="1" x14ac:dyDescent="0.3">
      <c r="N47">
        <f>'54460-LONDON CITY'!G4</f>
        <v>429645.45</v>
      </c>
      <c r="O47">
        <f>'54460-LONDON CITY'!G5</f>
        <v>150040.70000000001</v>
      </c>
      <c r="P47">
        <f>'54460-LONDON CITY'!G6</f>
        <v>27454.82</v>
      </c>
      <c r="Q47">
        <f>'54460-LONDON CITY'!G7</f>
        <v>607140.97</v>
      </c>
      <c r="R47">
        <f>'54460-LONDON CITY'!G8</f>
        <v>32641.329999999998</v>
      </c>
      <c r="S47">
        <f>'54460-LONDON CITY'!G9</f>
        <v>10166.799999999999</v>
      </c>
      <c r="T47">
        <f>'54460-LONDON CITY'!G10</f>
        <v>629615.5</v>
      </c>
      <c r="W47">
        <f>'54460-LONDON CITY'!G13</f>
        <v>39913.599999999999</v>
      </c>
      <c r="X47">
        <f>'54460-LONDON CITY'!G14</f>
        <v>-25.84</v>
      </c>
      <c r="Y47">
        <f>'54460-LONDON CITY'!G15</f>
        <v>6667.07</v>
      </c>
      <c r="Z47">
        <f>'54460-LONDON CITY'!G16</f>
        <v>11.739999999999998</v>
      </c>
      <c r="AA47">
        <f>'54460-LONDON CITY'!G17</f>
        <v>8714.4000000000015</v>
      </c>
      <c r="AB47">
        <f>'54460-LONDON CITY'!G18</f>
        <v>125.27999999999999</v>
      </c>
      <c r="AC47">
        <f>'54460-LONDON CITY'!G19</f>
        <v>55406.25</v>
      </c>
      <c r="AD47">
        <f>'54460-LONDON CITY'!G20</f>
        <v>574209.24999999988</v>
      </c>
      <c r="AG47">
        <f>'54460-LONDON CITY'!G23</f>
        <v>9849.67</v>
      </c>
      <c r="AH47">
        <f>'54460-LONDON CITY'!G24</f>
        <v>1626.46</v>
      </c>
      <c r="AI47">
        <f>'54460-LONDON CITY'!G25</f>
        <v>40.42</v>
      </c>
      <c r="AJ47">
        <f>'54460-LONDON CITY'!G26</f>
        <v>0</v>
      </c>
      <c r="AK47">
        <f>'54460-LONDON CITY'!G27</f>
        <v>2889.25</v>
      </c>
      <c r="AL47">
        <f>'54460-LONDON CITY'!G28</f>
        <v>14405.8</v>
      </c>
      <c r="AN47">
        <f>'54460-LONDON CITY'!G30</f>
        <v>559803.44999999995</v>
      </c>
      <c r="AO47">
        <f>'54460-LONDON CITY'!G31</f>
        <v>3811.71</v>
      </c>
      <c r="AP47">
        <f>'54460-LONDON CITY'!G32</f>
        <v>0</v>
      </c>
      <c r="AQ47">
        <f>'54460-LONDON CITY'!G33</f>
        <v>555991.74</v>
      </c>
    </row>
    <row r="48" spans="1:43" ht="11.95" customHeight="1" x14ac:dyDescent="0.3">
      <c r="N48">
        <f>'60440-MADISON CO. EMERGENCY MED'!D4</f>
        <v>827075.64</v>
      </c>
      <c r="O48">
        <f>'60440-MADISON CO. EMERGENCY MED'!D5</f>
        <v>39988.090000000004</v>
      </c>
      <c r="P48">
        <f>'60440-MADISON CO. EMERGENCY MED'!D6</f>
        <v>148449.06</v>
      </c>
      <c r="Q48">
        <f>'60440-MADISON CO. EMERGENCY MED'!D7</f>
        <v>1015512.79</v>
      </c>
      <c r="R48">
        <f>'60440-MADISON CO. EMERGENCY MED'!D8</f>
        <v>39799.020000000004</v>
      </c>
      <c r="S48">
        <f>'60440-MADISON CO. EMERGENCY MED'!D9</f>
        <v>1129.77</v>
      </c>
      <c r="T48">
        <f>'60440-MADISON CO. EMERGENCY MED'!D10</f>
        <v>1054182.04</v>
      </c>
      <c r="W48">
        <f>'60440-MADISON CO. EMERGENCY MED'!D13</f>
        <v>0</v>
      </c>
      <c r="X48">
        <f>'60440-MADISON CO. EMERGENCY MED'!D14</f>
        <v>0</v>
      </c>
      <c r="Y48">
        <f>'60440-MADISON CO. EMERGENCY MED'!D15</f>
        <v>0</v>
      </c>
      <c r="Z48">
        <f>'60440-MADISON CO. EMERGENCY MED'!D16</f>
        <v>0</v>
      </c>
      <c r="AA48">
        <f>'60440-MADISON CO. EMERGENCY MED'!D17</f>
        <v>9157.7999999999993</v>
      </c>
      <c r="AB48">
        <f>'60440-MADISON CO. EMERGENCY MED'!D18</f>
        <v>169.92</v>
      </c>
      <c r="AC48">
        <f>'60440-MADISON CO. EMERGENCY MED'!D19</f>
        <v>9327.7200000000012</v>
      </c>
      <c r="AD48">
        <f>'60440-MADISON CO. EMERGENCY MED'!D20</f>
        <v>1044854.3200000001</v>
      </c>
      <c r="AG48">
        <f>'60440-MADISON CO. EMERGENCY MED'!D23</f>
        <v>15014.169999999998</v>
      </c>
      <c r="AH48">
        <f>'60440-MADISON CO. EMERGENCY MED'!D24</f>
        <v>1981.52</v>
      </c>
      <c r="AI48">
        <f>'60440-MADISON CO. EMERGENCY MED'!D25</f>
        <v>51.959999999999994</v>
      </c>
      <c r="AJ48">
        <f>'60440-MADISON CO. EMERGENCY MED'!D26</f>
        <v>0</v>
      </c>
      <c r="AK48">
        <f>'60440-MADISON CO. EMERGENCY MED'!D27</f>
        <v>0</v>
      </c>
      <c r="AL48">
        <f>'60440-MADISON CO. EMERGENCY MED'!D28</f>
        <v>17047.650000000001</v>
      </c>
      <c r="AN48">
        <f>'60440-MADISON CO. EMERGENCY MED'!D30</f>
        <v>1027806.67</v>
      </c>
      <c r="AO48">
        <f>'60440-MADISON CO. EMERGENCY MED'!D31</f>
        <v>935.77</v>
      </c>
      <c r="AP48">
        <f>'60440-MADISON CO. EMERGENCY MED'!D32</f>
        <v>0</v>
      </c>
      <c r="AQ48">
        <f>'60440-MADISON CO. EMERGENCY MED'!D33</f>
        <v>1026870.9000000001</v>
      </c>
    </row>
    <row r="49" spans="14:43" ht="11.95" customHeight="1" x14ac:dyDescent="0.3">
      <c r="N49">
        <f>'60680-STERLING JOINT AMBULANCE '!F4</f>
        <v>505486.69000000006</v>
      </c>
      <c r="O49">
        <f>'60680-STERLING JOINT AMBULANCE '!F5</f>
        <v>38387</v>
      </c>
      <c r="P49">
        <f>'60680-STERLING JOINT AMBULANCE '!F6</f>
        <v>168486.74</v>
      </c>
      <c r="Q49">
        <f>'60680-STERLING JOINT AMBULANCE '!F7</f>
        <v>712360.43</v>
      </c>
      <c r="R49">
        <f>'60680-STERLING JOINT AMBULANCE '!F8</f>
        <v>18810.86</v>
      </c>
      <c r="S49">
        <f>'60680-STERLING JOINT AMBULANCE '!F9</f>
        <v>0</v>
      </c>
      <c r="T49">
        <f>'60680-STERLING JOINT AMBULANCE '!F10</f>
        <v>731171.29</v>
      </c>
      <c r="W49">
        <f>'60680-STERLING JOINT AMBULANCE '!F13</f>
        <v>13811.939999999999</v>
      </c>
      <c r="X49">
        <f>'60680-STERLING JOINT AMBULANCE '!F14</f>
        <v>-128.32999999999998</v>
      </c>
      <c r="Y49">
        <f>'60680-STERLING JOINT AMBULANCE '!F15</f>
        <v>1380.94</v>
      </c>
      <c r="Z49">
        <f>'60680-STERLING JOINT AMBULANCE '!F16</f>
        <v>2.9400000000000004</v>
      </c>
      <c r="AA49">
        <f>'60680-STERLING JOINT AMBULANCE '!F17</f>
        <v>5562.9699999999993</v>
      </c>
      <c r="AB49">
        <f>'60680-STERLING JOINT AMBULANCE '!F18</f>
        <v>248.82</v>
      </c>
      <c r="AC49">
        <f>'60680-STERLING JOINT AMBULANCE '!F19</f>
        <v>20879.28</v>
      </c>
      <c r="AD49">
        <f>'60680-STERLING JOINT AMBULANCE '!F20</f>
        <v>710292.01</v>
      </c>
      <c r="AG49">
        <f>'60680-STERLING JOINT AMBULANCE '!F23</f>
        <v>10625.55</v>
      </c>
      <c r="AH49">
        <f>'60680-STERLING JOINT AMBULANCE '!F24</f>
        <v>934.33999999999992</v>
      </c>
      <c r="AI49">
        <f>'60680-STERLING JOINT AMBULANCE '!F25</f>
        <v>12.76</v>
      </c>
      <c r="AJ49">
        <f>'60680-STERLING JOINT AMBULANCE '!F26</f>
        <v>0</v>
      </c>
      <c r="AK49">
        <f>'60680-STERLING JOINT AMBULANCE '!F27</f>
        <v>0</v>
      </c>
      <c r="AL49">
        <f>'60680-STERLING JOINT AMBULANCE '!F28</f>
        <v>11572.650000000001</v>
      </c>
      <c r="AN49">
        <f>'60680-STERLING JOINT AMBULANCE '!F30</f>
        <v>698719.3600000001</v>
      </c>
      <c r="AO49">
        <f>'60680-STERLING JOINT AMBULANCE '!F31</f>
        <v>3874.3500000000004</v>
      </c>
      <c r="AP49">
        <f>'60680-STERLING JOINT AMBULANCE '!F32</f>
        <v>0</v>
      </c>
      <c r="AQ49">
        <f>'60680-STERLING JOINT AMBULANCE '!F33</f>
        <v>694845.01000000013</v>
      </c>
    </row>
    <row r="50" spans="14:43" ht="11.95" customHeight="1" x14ac:dyDescent="0.3">
      <c r="N50">
        <f>'61060-PLEASANT VALLEY JNT FIRE '!D4</f>
        <v>1854491</v>
      </c>
      <c r="O50">
        <f>'61060-PLEASANT VALLEY JNT FIRE '!D5</f>
        <v>129029.01</v>
      </c>
      <c r="P50">
        <f>'61060-PLEASANT VALLEY JNT FIRE '!D6</f>
        <v>51632.14</v>
      </c>
      <c r="Q50">
        <f>'61060-PLEASANT VALLEY JNT FIRE '!D7</f>
        <v>2035152.15</v>
      </c>
      <c r="R50">
        <f>'61060-PLEASANT VALLEY JNT FIRE '!D8</f>
        <v>51784.639999999999</v>
      </c>
      <c r="S50">
        <f>'61060-PLEASANT VALLEY JNT FIRE '!D9</f>
        <v>0</v>
      </c>
      <c r="T50">
        <f>'61060-PLEASANT VALLEY JNT FIRE '!D10</f>
        <v>2086936.79</v>
      </c>
      <c r="W50">
        <f>'61060-PLEASANT VALLEY JNT FIRE '!D13</f>
        <v>11752.97</v>
      </c>
      <c r="X50">
        <f>'61060-PLEASANT VALLEY JNT FIRE '!D14</f>
        <v>-7.07</v>
      </c>
      <c r="Y50">
        <f>'61060-PLEASANT VALLEY JNT FIRE '!D15</f>
        <v>1903.71</v>
      </c>
      <c r="Z50">
        <f>'61060-PLEASANT VALLEY JNT FIRE '!D16</f>
        <v>-1.59</v>
      </c>
      <c r="AA50">
        <f>'61060-PLEASANT VALLEY JNT FIRE '!D17</f>
        <v>16168.75</v>
      </c>
      <c r="AB50">
        <f>'61060-PLEASANT VALLEY JNT FIRE '!D18</f>
        <v>168.48000000000002</v>
      </c>
      <c r="AC50">
        <f>'61060-PLEASANT VALLEY JNT FIRE '!D19</f>
        <v>29985.25</v>
      </c>
      <c r="AD50">
        <f>'61060-PLEASANT VALLEY JNT FIRE '!D20</f>
        <v>2056951.54</v>
      </c>
      <c r="AG50">
        <f>'61060-PLEASANT VALLEY JNT FIRE '!D23</f>
        <v>32647.88</v>
      </c>
      <c r="AH50">
        <f>'61060-PLEASANT VALLEY JNT FIRE '!D24</f>
        <v>2581.2599999999998</v>
      </c>
      <c r="AI50">
        <f>'61060-PLEASANT VALLEY JNT FIRE '!D25</f>
        <v>3.91</v>
      </c>
      <c r="AJ50">
        <f>'61060-PLEASANT VALLEY JNT FIRE '!D26</f>
        <v>0</v>
      </c>
      <c r="AK50">
        <f>'61060-PLEASANT VALLEY JNT FIRE '!D27</f>
        <v>0</v>
      </c>
      <c r="AL50">
        <f>'61060-PLEASANT VALLEY JNT FIRE '!D28</f>
        <v>35233.050000000003</v>
      </c>
      <c r="AN50">
        <f>'61060-PLEASANT VALLEY JNT FIRE '!D30</f>
        <v>2021718.4899999998</v>
      </c>
      <c r="AO50">
        <f>'61060-PLEASANT VALLEY JNT FIRE '!D31</f>
        <v>592.61</v>
      </c>
      <c r="AP50">
        <f>'61060-PLEASANT VALLEY JNT FIRE '!D32</f>
        <v>0</v>
      </c>
      <c r="AQ50">
        <f>'61060-PLEASANT VALLEY JNT FIRE '!D33</f>
        <v>2021125.88</v>
      </c>
    </row>
    <row r="51" spans="14:43" ht="11.95" customHeight="1" x14ac:dyDescent="0.3">
      <c r="N51">
        <f>'61123-PLEASANT DARBY UNION CEME'!C4</f>
        <v>36197.129999999997</v>
      </c>
      <c r="O51">
        <f>'61123-PLEASANT DARBY UNION CEME'!C5</f>
        <v>5751.72</v>
      </c>
      <c r="P51">
        <f>'61123-PLEASANT DARBY UNION CEME'!C6</f>
        <v>9412.4599999999991</v>
      </c>
      <c r="Q51">
        <f>'61123-PLEASANT DARBY UNION CEME'!C7</f>
        <v>51361.31</v>
      </c>
      <c r="R51">
        <f>'61123-PLEASANT DARBY UNION CEME'!C8</f>
        <v>1928.13</v>
      </c>
      <c r="S51">
        <f>'61123-PLEASANT DARBY UNION CEME'!C9</f>
        <v>0</v>
      </c>
      <c r="T51">
        <f>'61123-PLEASANT DARBY UNION CEME'!C10</f>
        <v>53289.439999999995</v>
      </c>
      <c r="W51">
        <f>'61123-PLEASANT DARBY UNION CEME'!C13</f>
        <v>0</v>
      </c>
      <c r="X51">
        <f>'61123-PLEASANT DARBY UNION CEME'!C14</f>
        <v>0</v>
      </c>
      <c r="Y51">
        <f>'61123-PLEASANT DARBY UNION CEME'!C15</f>
        <v>0</v>
      </c>
      <c r="Z51">
        <f>'61123-PLEASANT DARBY UNION CEME'!C16</f>
        <v>0</v>
      </c>
      <c r="AA51">
        <f>'61123-PLEASANT DARBY UNION CEME'!C17</f>
        <v>519.17999999999995</v>
      </c>
      <c r="AB51">
        <f>'61123-PLEASANT DARBY UNION CEME'!C18</f>
        <v>19.53</v>
      </c>
      <c r="AC51">
        <f>'61123-PLEASANT DARBY UNION CEME'!C19</f>
        <v>538.70999999999992</v>
      </c>
      <c r="AD51">
        <f>'61123-PLEASANT DARBY UNION CEME'!C20</f>
        <v>52750.729999999996</v>
      </c>
      <c r="AG51">
        <f>'61123-PLEASANT DARBY UNION CEME'!C23</f>
        <v>789.2</v>
      </c>
      <c r="AH51">
        <f>'61123-PLEASANT DARBY UNION CEME'!C24</f>
        <v>95.42</v>
      </c>
      <c r="AI51">
        <f>'61123-PLEASANT DARBY UNION CEME'!C25</f>
        <v>3.8</v>
      </c>
      <c r="AJ51">
        <f>'61123-PLEASANT DARBY UNION CEME'!C26</f>
        <v>0</v>
      </c>
      <c r="AK51">
        <f>'61123-PLEASANT DARBY UNION CEME'!C27</f>
        <v>909.69</v>
      </c>
      <c r="AL51">
        <f>'61123-PLEASANT DARBY UNION CEME'!C28</f>
        <v>1798.1100000000001</v>
      </c>
      <c r="AN51">
        <f>'61123-PLEASANT DARBY UNION CEME'!C30</f>
        <v>50952.619999999995</v>
      </c>
      <c r="AO51">
        <f>'61123-PLEASANT DARBY UNION CEME'!C31</f>
        <v>80.540000000000006</v>
      </c>
      <c r="AP51">
        <f>'61123-PLEASANT DARBY UNION CEME'!C32</f>
        <v>0</v>
      </c>
      <c r="AQ51">
        <f>'61123-PLEASANT DARBY UNION CEME'!C33</f>
        <v>50872.079999999994</v>
      </c>
    </row>
    <row r="52" spans="14:43" ht="11.95" customHeight="1" x14ac:dyDescent="0.3">
      <c r="N52">
        <f>'61147-TRI-COUNTY JOINT FIRE DIS'!D4</f>
        <v>155767.92000000001</v>
      </c>
      <c r="O52">
        <f>'61147-TRI-COUNTY JOINT FIRE DIS'!D5</f>
        <v>23175.84</v>
      </c>
      <c r="P52">
        <f>'61147-TRI-COUNTY JOINT FIRE DIS'!D6</f>
        <v>37649.760000000002</v>
      </c>
      <c r="Q52">
        <f>'61147-TRI-COUNTY JOINT FIRE DIS'!D7</f>
        <v>216593.52000000002</v>
      </c>
      <c r="R52">
        <f>'61147-TRI-COUNTY JOINT FIRE DIS'!D8</f>
        <v>8268.2200000000012</v>
      </c>
      <c r="S52">
        <f>'61147-TRI-COUNTY JOINT FIRE DIS'!D9</f>
        <v>0</v>
      </c>
      <c r="T52">
        <f>'61147-TRI-COUNTY JOINT FIRE DIS'!D10</f>
        <v>224861.74</v>
      </c>
      <c r="W52">
        <f>'61147-TRI-COUNTY JOINT FIRE DIS'!D13</f>
        <v>0</v>
      </c>
      <c r="X52">
        <f>'61147-TRI-COUNTY JOINT FIRE DIS'!D14</f>
        <v>0</v>
      </c>
      <c r="Y52">
        <f>'61147-TRI-COUNTY JOINT FIRE DIS'!D15</f>
        <v>0</v>
      </c>
      <c r="Z52">
        <f>'61147-TRI-COUNTY JOINT FIRE DIS'!D16</f>
        <v>0</v>
      </c>
      <c r="AA52">
        <f>'61147-TRI-COUNTY JOINT FIRE DIS'!D17</f>
        <v>2232.7999999999997</v>
      </c>
      <c r="AB52">
        <f>'61147-TRI-COUNTY JOINT FIRE DIS'!D18</f>
        <v>84.03</v>
      </c>
      <c r="AC52">
        <f>'61147-TRI-COUNTY JOINT FIRE DIS'!D19</f>
        <v>2316.83</v>
      </c>
      <c r="AD52">
        <f>'61147-TRI-COUNTY JOINT FIRE DIS'!D20</f>
        <v>222544.91</v>
      </c>
      <c r="AG52">
        <f>'61147-TRI-COUNTY JOINT FIRE DIS'!D23</f>
        <v>3339.87</v>
      </c>
      <c r="AH52">
        <f>'61147-TRI-COUNTY JOINT FIRE DIS'!D24</f>
        <v>409.22</v>
      </c>
      <c r="AI52">
        <f>'61147-TRI-COUNTY JOINT FIRE DIS'!D25</f>
        <v>10.18</v>
      </c>
      <c r="AJ52">
        <f>'61147-TRI-COUNTY JOINT FIRE DIS'!D26</f>
        <v>0</v>
      </c>
      <c r="AK52">
        <f>'61147-TRI-COUNTY JOINT FIRE DIS'!D27</f>
        <v>0</v>
      </c>
      <c r="AL52">
        <f>'61147-TRI-COUNTY JOINT FIRE DIS'!D28</f>
        <v>3759.2699999999995</v>
      </c>
      <c r="AN52">
        <f>'61147-TRI-COUNTY JOINT FIRE DIS'!D30</f>
        <v>218785.64</v>
      </c>
      <c r="AO52">
        <f>'61147-TRI-COUNTY JOINT FIRE DIS'!D31</f>
        <v>346.63</v>
      </c>
      <c r="AP52">
        <f>'61147-TRI-COUNTY JOINT FIRE DIS'!D32</f>
        <v>0</v>
      </c>
      <c r="AQ52">
        <f>'61147-TRI-COUNTY JOINT FIRE DIS'!D33</f>
        <v>218439.01</v>
      </c>
    </row>
    <row r="53" spans="14:43" ht="11.95" customHeight="1" x14ac:dyDescent="0.3">
      <c r="N53">
        <f>'61201-CENTRAL TWP JNT FIRE DIST'!C4</f>
        <v>842971.81</v>
      </c>
      <c r="O53">
        <f>'61201-CENTRAL TWP JNT FIRE DIST'!C5</f>
        <v>39307.58</v>
      </c>
      <c r="P53">
        <f>'61201-CENTRAL TWP JNT FIRE DIST'!C6</f>
        <v>148449.09</v>
      </c>
      <c r="Q53">
        <f>'61201-CENTRAL TWP JNT FIRE DIST'!C7</f>
        <v>1030728.48</v>
      </c>
      <c r="R53">
        <f>'61201-CENTRAL TWP JNT FIRE DIST'!C8</f>
        <v>40507.94</v>
      </c>
      <c r="S53">
        <f>'61201-CENTRAL TWP JNT FIRE DIST'!C9</f>
        <v>1110.55</v>
      </c>
      <c r="T53">
        <f>'61201-CENTRAL TWP JNT FIRE DIST'!C10</f>
        <v>1070125.8699999999</v>
      </c>
      <c r="W53">
        <f>'61201-CENTRAL TWP JNT FIRE DIST'!C13</f>
        <v>0</v>
      </c>
      <c r="X53">
        <f>'61201-CENTRAL TWP JNT FIRE DIST'!C14</f>
        <v>0</v>
      </c>
      <c r="Y53">
        <f>'61201-CENTRAL TWP JNT FIRE DIST'!C15</f>
        <v>0</v>
      </c>
      <c r="Z53">
        <f>'61201-CENTRAL TWP JNT FIRE DIST'!C16</f>
        <v>0</v>
      </c>
      <c r="AA53">
        <f>'61201-CENTRAL TWP JNT FIRE DIST'!C17</f>
        <v>9333.11</v>
      </c>
      <c r="AB53">
        <f>'61201-CENTRAL TWP JNT FIRE DIST'!C18</f>
        <v>173.19</v>
      </c>
      <c r="AC53">
        <f>'61201-CENTRAL TWP JNT FIRE DIST'!C19</f>
        <v>9506.3000000000011</v>
      </c>
      <c r="AD53">
        <f>'61201-CENTRAL TWP JNT FIRE DIST'!C20</f>
        <v>1060619.5699999998</v>
      </c>
      <c r="AG53">
        <f>'61201-CENTRAL TWP JNT FIRE DIST'!C23</f>
        <v>15263.57</v>
      </c>
      <c r="AH53">
        <f>'61201-CENTRAL TWP JNT FIRE DIST'!C24</f>
        <v>2016.72</v>
      </c>
      <c r="AI53">
        <f>'61201-CENTRAL TWP JNT FIRE DIST'!C25</f>
        <v>52.93</v>
      </c>
      <c r="AJ53">
        <f>'61201-CENTRAL TWP JNT FIRE DIST'!C26</f>
        <v>0</v>
      </c>
      <c r="AK53">
        <f>'61201-CENTRAL TWP JNT FIRE DIST'!C27</f>
        <v>0</v>
      </c>
      <c r="AL53">
        <f>'61201-CENTRAL TWP JNT FIRE DIST'!C28</f>
        <v>17333.22</v>
      </c>
      <c r="AN53">
        <f>'61201-CENTRAL TWP JNT FIRE DIST'!C30</f>
        <v>1043286.3499999999</v>
      </c>
      <c r="AO53">
        <f>'61201-CENTRAL TWP JNT FIRE DIST'!C31</f>
        <v>950.16</v>
      </c>
      <c r="AP53">
        <f>'61201-CENTRAL TWP JNT FIRE DIST'!C32</f>
        <v>0</v>
      </c>
      <c r="AQ53">
        <f>'61201-CENTRAL TWP JNT FIRE DIST'!C33</f>
        <v>1042336.1899999998</v>
      </c>
    </row>
    <row r="54" spans="14:43" ht="11.95" customHeight="1" x14ac:dyDescent="0.3">
      <c r="N54">
        <f>'61202-PLAIN CITY PUBLIC LIBRARY'!C4</f>
        <v>202196.98</v>
      </c>
      <c r="O54">
        <f>'61202-PLAIN CITY PUBLIC LIBRARY'!C5</f>
        <v>7986.49</v>
      </c>
      <c r="P54">
        <f>'61202-PLAIN CITY PUBLIC LIBRARY'!C6</f>
        <v>7728.47</v>
      </c>
      <c r="Q54">
        <f>'61202-PLAIN CITY PUBLIC LIBRARY'!C7</f>
        <v>217911.94</v>
      </c>
      <c r="R54">
        <f>'61202-PLAIN CITY PUBLIC LIBRARY'!C8</f>
        <v>5432.17</v>
      </c>
      <c r="S54">
        <f>'61202-PLAIN CITY PUBLIC LIBRARY'!C9</f>
        <v>0</v>
      </c>
      <c r="T54">
        <f>'61202-PLAIN CITY PUBLIC LIBRARY'!C10</f>
        <v>223344.11000000002</v>
      </c>
      <c r="W54">
        <f>'61202-PLAIN CITY PUBLIC LIBRARY'!C13</f>
        <v>0</v>
      </c>
      <c r="X54">
        <f>'61202-PLAIN CITY PUBLIC LIBRARY'!C14</f>
        <v>0</v>
      </c>
      <c r="Y54">
        <f>'61202-PLAIN CITY PUBLIC LIBRARY'!C15</f>
        <v>0</v>
      </c>
      <c r="Z54">
        <f>'61202-PLAIN CITY PUBLIC LIBRARY'!C16</f>
        <v>0</v>
      </c>
      <c r="AA54">
        <f>'61202-PLAIN CITY PUBLIC LIBRARY'!C17</f>
        <v>1777.58</v>
      </c>
      <c r="AB54">
        <f>'61202-PLAIN CITY PUBLIC LIBRARY'!C18</f>
        <v>15.46</v>
      </c>
      <c r="AC54">
        <f>'61202-PLAIN CITY PUBLIC LIBRARY'!C19</f>
        <v>1793.04</v>
      </c>
      <c r="AD54">
        <f>'61202-PLAIN CITY PUBLIC LIBRARY'!C20</f>
        <v>221551.07</v>
      </c>
      <c r="AG54">
        <f>'61202-PLAIN CITY PUBLIC LIBRARY'!C23</f>
        <v>3493.99</v>
      </c>
      <c r="AH54">
        <f>'61202-PLAIN CITY PUBLIC LIBRARY'!C24</f>
        <v>270.86</v>
      </c>
      <c r="AI54">
        <f>'61202-PLAIN CITY PUBLIC LIBRARY'!C25</f>
        <v>7.11</v>
      </c>
      <c r="AJ54">
        <f>'61202-PLAIN CITY PUBLIC LIBRARY'!C26</f>
        <v>0</v>
      </c>
      <c r="AK54">
        <f>'61202-PLAIN CITY PUBLIC LIBRARY'!C27</f>
        <v>0</v>
      </c>
      <c r="AL54">
        <f>'61202-PLAIN CITY PUBLIC LIBRARY'!C28</f>
        <v>3771.96</v>
      </c>
      <c r="AN54">
        <f>'61202-PLAIN CITY PUBLIC LIBRARY'!C30</f>
        <v>217779.11000000002</v>
      </c>
      <c r="AO54">
        <f>'61202-PLAIN CITY PUBLIC LIBRARY'!C31</f>
        <v>70.17</v>
      </c>
      <c r="AP54">
        <f>'61202-PLAIN CITY PUBLIC LIBRARY'!C32</f>
        <v>74087.240000000005</v>
      </c>
      <c r="AQ54">
        <f>'61202-PLAIN CITY PUBLIC LIBRARY'!C33</f>
        <v>143621.70000000001</v>
      </c>
    </row>
    <row r="55" spans="14:43" ht="11.95" customHeight="1" x14ac:dyDescent="0.3">
      <c r="N55">
        <f>'61225-HURT-BATT MEM LIBRARY OF '!C4</f>
        <v>111459.28</v>
      </c>
      <c r="O55">
        <f>'61225-HURT-BATT MEM LIBRARY OF '!C5</f>
        <v>99085.94</v>
      </c>
      <c r="P55">
        <f>'61225-HURT-BATT MEM LIBRARY OF '!C6</f>
        <v>20177.189999999999</v>
      </c>
      <c r="Q55">
        <f>'61225-HURT-BATT MEM LIBRARY OF '!C7</f>
        <v>230722.41</v>
      </c>
      <c r="R55">
        <f>'61225-HURT-BATT MEM LIBRARY OF '!C8</f>
        <v>12616.43</v>
      </c>
      <c r="S55">
        <f>'61225-HURT-BATT MEM LIBRARY OF '!C9</f>
        <v>55151.56</v>
      </c>
      <c r="T55">
        <f>'61225-HURT-BATT MEM LIBRARY OF '!C10</f>
        <v>188187.28</v>
      </c>
      <c r="W55">
        <f>'61225-HURT-BATT MEM LIBRARY OF '!C13</f>
        <v>10117.629999999999</v>
      </c>
      <c r="X55">
        <f>'61225-HURT-BATT MEM LIBRARY OF '!C14</f>
        <v>-4.17</v>
      </c>
      <c r="Y55">
        <f>'61225-HURT-BATT MEM LIBRARY OF '!C15</f>
        <v>1804.16</v>
      </c>
      <c r="Z55">
        <f>'61225-HURT-BATT MEM LIBRARY OF '!C16</f>
        <v>4.17</v>
      </c>
      <c r="AA55">
        <f>'61225-HURT-BATT MEM LIBRARY OF '!C17</f>
        <v>1811.2</v>
      </c>
      <c r="AB55">
        <f>'61225-HURT-BATT MEM LIBRARY OF '!C18</f>
        <v>53.2</v>
      </c>
      <c r="AC55">
        <f>'61225-HURT-BATT MEM LIBRARY OF '!C19</f>
        <v>13786.19</v>
      </c>
      <c r="AD55">
        <f>'61225-HURT-BATT MEM LIBRARY OF '!C20</f>
        <v>174401.09</v>
      </c>
      <c r="AG55">
        <f>'61225-HURT-BATT MEM LIBRARY OF '!C23</f>
        <v>2943.99</v>
      </c>
      <c r="AH55">
        <f>'61225-HURT-BATT MEM LIBRARY OF '!C24</f>
        <v>331.7</v>
      </c>
      <c r="AI55">
        <f>'61225-HURT-BATT MEM LIBRARY OF '!C25</f>
        <v>7.7</v>
      </c>
      <c r="AJ55">
        <f>'61225-HURT-BATT MEM LIBRARY OF '!C26</f>
        <v>0</v>
      </c>
      <c r="AK55">
        <f>'61225-HURT-BATT MEM LIBRARY OF '!C27</f>
        <v>0</v>
      </c>
      <c r="AL55">
        <f>'61225-HURT-BATT MEM LIBRARY OF '!C28</f>
        <v>3283.3899999999994</v>
      </c>
      <c r="AN55">
        <f>'61225-HURT-BATT MEM LIBRARY OF '!C30</f>
        <v>171117.7</v>
      </c>
      <c r="AO55">
        <f>'61225-HURT-BATT MEM LIBRARY OF '!C31</f>
        <v>2049.34</v>
      </c>
      <c r="AP55">
        <f>'61225-HURT-BATT MEM LIBRARY OF '!C32</f>
        <v>0</v>
      </c>
      <c r="AQ55">
        <f>'61225-HURT-BATT MEM LIBRARY OF '!C33</f>
        <v>169068.36000000002</v>
      </c>
    </row>
    <row r="56" spans="14:43" ht="11.95" customHeight="1" x14ac:dyDescent="0.3">
      <c r="N56">
        <f>'61109-LONDON PUBLIC LIBRARY'!D4</f>
        <v>210838.92</v>
      </c>
      <c r="O56">
        <f>'61109-LONDON PUBLIC LIBRARY'!D5</f>
        <v>59282.630000000005</v>
      </c>
      <c r="P56">
        <f>'61109-LONDON PUBLIC LIBRARY'!D6</f>
        <v>15998.810000000001</v>
      </c>
      <c r="Q56">
        <f>'61109-LONDON PUBLIC LIBRARY'!D7</f>
        <v>286120.36000000004</v>
      </c>
      <c r="R56">
        <f>'61109-LONDON PUBLIC LIBRARY'!D8</f>
        <v>15514.63</v>
      </c>
      <c r="S56">
        <f>'61109-LONDON PUBLIC LIBRARY'!D9</f>
        <v>3612.55</v>
      </c>
      <c r="T56">
        <f>'61109-LONDON PUBLIC LIBRARY'!D10</f>
        <v>298022.44000000006</v>
      </c>
      <c r="W56">
        <f>'61109-LONDON PUBLIC LIBRARY'!D13</f>
        <v>15392.54</v>
      </c>
      <c r="X56">
        <f>'61109-LONDON PUBLIC LIBRARY'!D14</f>
        <v>-79.069999999999993</v>
      </c>
      <c r="Y56">
        <f>'61109-LONDON PUBLIC LIBRARY'!D15</f>
        <v>2581.1999999999998</v>
      </c>
      <c r="Z56">
        <f>'61109-LONDON PUBLIC LIBRARY'!D16</f>
        <v>-0.21</v>
      </c>
      <c r="AA56">
        <f>'61109-LONDON PUBLIC LIBRARY'!D17</f>
        <v>3430.69</v>
      </c>
      <c r="AB56">
        <f>'61109-LONDON PUBLIC LIBRARY'!D18</f>
        <v>55.43</v>
      </c>
      <c r="AC56">
        <f>'61109-LONDON PUBLIC LIBRARY'!D19</f>
        <v>21380.580000000005</v>
      </c>
      <c r="AD56">
        <f>'61109-LONDON PUBLIC LIBRARY'!D20</f>
        <v>276641.86000000004</v>
      </c>
      <c r="AG56">
        <f>'61109-LONDON PUBLIC LIBRARY'!D23</f>
        <v>4662.2</v>
      </c>
      <c r="AH56">
        <f>'61109-LONDON PUBLIC LIBRARY'!D24</f>
        <v>776.96</v>
      </c>
      <c r="AI56">
        <f>'61109-LONDON PUBLIC LIBRARY'!D25</f>
        <v>41.64</v>
      </c>
      <c r="AJ56">
        <f>'61109-LONDON PUBLIC LIBRARY'!D26</f>
        <v>0</v>
      </c>
      <c r="AK56">
        <f>'61109-LONDON PUBLIC LIBRARY'!D27</f>
        <v>0</v>
      </c>
      <c r="AL56">
        <f>'61109-LONDON PUBLIC LIBRARY'!D28</f>
        <v>5480.8</v>
      </c>
      <c r="AN56">
        <f>'61109-LONDON PUBLIC LIBRARY'!D30</f>
        <v>271161.06000000006</v>
      </c>
      <c r="AO56">
        <f>'61109-LONDON PUBLIC LIBRARY'!D31</f>
        <v>1385.19</v>
      </c>
      <c r="AP56">
        <f>'61109-LONDON PUBLIC LIBRARY'!D32</f>
        <v>0</v>
      </c>
      <c r="AQ56">
        <f>'61109-LONDON PUBLIC LIBRARY'!D33</f>
        <v>269775.87</v>
      </c>
    </row>
    <row r="57" spans="14:43" ht="11.95" customHeight="1" x14ac:dyDescent="0.3"/>
    <row r="58" spans="14:43" ht="11.95" customHeight="1" x14ac:dyDescent="0.3"/>
    <row r="59" spans="14:43" ht="11.95" customHeight="1" x14ac:dyDescent="0.3">
      <c r="N59">
        <f>'61269-MECHANICSBURG PUBLIC LIBR'!C4</f>
        <v>1635.32</v>
      </c>
      <c r="O59">
        <f>'61269-MECHANICSBURG PUBLIC LIBR'!C5</f>
        <v>0</v>
      </c>
      <c r="P59">
        <f>'61269-MECHANICSBURG PUBLIC LIBR'!C6</f>
        <v>88.75</v>
      </c>
      <c r="Q59">
        <f>'61269-MECHANICSBURG PUBLIC LIBR'!C7</f>
        <v>1724.07</v>
      </c>
      <c r="R59">
        <f>'61269-MECHANICSBURG PUBLIC LIBR'!C8</f>
        <v>57.8</v>
      </c>
      <c r="S59">
        <f>'61269-MECHANICSBURG PUBLIC LIBR'!C9</f>
        <v>0</v>
      </c>
      <c r="T59">
        <f>'61269-MECHANICSBURG PUBLIC LIBR'!C10</f>
        <v>1781.87</v>
      </c>
      <c r="W59">
        <f>'61269-MECHANICSBURG PUBLIC LIBR'!C13</f>
        <v>143.82</v>
      </c>
      <c r="X59">
        <f>'61269-MECHANICSBURG PUBLIC LIBR'!C14</f>
        <v>0</v>
      </c>
      <c r="Y59">
        <f>'61269-MECHANICSBURG PUBLIC LIBR'!C15</f>
        <v>8.36</v>
      </c>
      <c r="Z59">
        <f>'61269-MECHANICSBURG PUBLIC LIBR'!C16</f>
        <v>0</v>
      </c>
      <c r="AA59">
        <f>'61269-MECHANICSBURG PUBLIC LIBR'!C17</f>
        <v>14.07</v>
      </c>
      <c r="AB59">
        <f>'61269-MECHANICSBURG PUBLIC LIBR'!C18</f>
        <v>0</v>
      </c>
      <c r="AC59">
        <f>'61269-MECHANICSBURG PUBLIC LIBR'!C19</f>
        <v>166.25</v>
      </c>
      <c r="AD59">
        <f>'61269-MECHANICSBURG PUBLIC LIBR'!C20</f>
        <v>1615.62</v>
      </c>
      <c r="AG59">
        <f>'61269-MECHANICSBURG PUBLIC LIBR'!C23</f>
        <v>27.88</v>
      </c>
      <c r="AH59">
        <f>'61269-MECHANICSBURG PUBLIC LIBR'!C24</f>
        <v>2.9</v>
      </c>
      <c r="AI59">
        <f>'61269-MECHANICSBURG PUBLIC LIBR'!C25</f>
        <v>0.26</v>
      </c>
      <c r="AJ59">
        <f>'61269-MECHANICSBURG PUBLIC LIBR'!C26</f>
        <v>0</v>
      </c>
      <c r="AK59">
        <f>'61269-MECHANICSBURG PUBLIC LIBR'!C27</f>
        <v>0</v>
      </c>
      <c r="AL59">
        <f>'61269-MECHANICSBURG PUBLIC LIBR'!C28</f>
        <v>31.04</v>
      </c>
      <c r="AN59">
        <f>'61269-MECHANICSBURG PUBLIC LIBR'!C30</f>
        <v>1584.58</v>
      </c>
      <c r="AO59">
        <f>'61269-MECHANICSBURG PUBLIC LIBR'!C31</f>
        <v>0</v>
      </c>
      <c r="AP59">
        <f>'61269-MECHANICSBURG PUBLIC LIBR'!C32</f>
        <v>0</v>
      </c>
      <c r="AQ59">
        <f>'61269-MECHANICSBURG PUBLIC LIBR'!C33</f>
        <v>1584.58</v>
      </c>
    </row>
    <row r="60" spans="14:43" ht="11.95" customHeight="1" x14ac:dyDescent="0.3"/>
    <row r="61" spans="14:43" ht="11.95" customHeight="1" x14ac:dyDescent="0.3"/>
    <row r="62" spans="14:43" ht="11.95" customHeight="1" x14ac:dyDescent="0.3"/>
    <row r="63" spans="14:43" ht="11.95" customHeight="1" x14ac:dyDescent="0.3"/>
    <row r="64" spans="14:43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pageMargins left="0.7" right="0.7" top="0.75" bottom="0.75" header="0.3" footer="0.3"/>
  <pageSetup orientation="landscape"/>
  <headerFooter differentFirst="1">
    <firstHeader>&amp;CAUDITOR'S OFFICE, MADISON COUNTY
STATEMENT OF SEMI-ANNUAL APPORTIONMENT OF TAXES
MADE AT THE FIRST HALF REAL ESTATE SETTLEMENT TAX YEAR 2025, WITH THE COUNTY TREASURER FOR ALL POLSUBS</first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J99"/>
  <sheetViews>
    <sheetView workbookViewId="0"/>
  </sheetViews>
  <sheetFormatPr defaultRowHeight="12.45" customHeight="1" x14ac:dyDescent="0.3"/>
  <cols>
    <col min="1" max="1" width="23" customWidth="1"/>
    <col min="2" max="7" width="11" style="2" customWidth="1"/>
    <col min="8" max="8" width="11" customWidth="1"/>
  </cols>
  <sheetData>
    <row r="2" spans="1:8" ht="29.95" customHeight="1" x14ac:dyDescent="0.3">
      <c r="A2" s="1" t="s">
        <v>0</v>
      </c>
      <c r="B2" s="3" t="s">
        <v>54</v>
      </c>
      <c r="C2" s="3" t="s">
        <v>55</v>
      </c>
      <c r="D2" s="3" t="s">
        <v>56</v>
      </c>
      <c r="E2" s="3" t="s">
        <v>57</v>
      </c>
      <c r="F2" s="3" t="s">
        <v>58</v>
      </c>
      <c r="G2" s="3" t="s">
        <v>59</v>
      </c>
      <c r="H2" s="1" t="s">
        <v>1</v>
      </c>
    </row>
    <row r="3" spans="1:8" ht="11.95" customHeight="1" x14ac:dyDescent="0.3">
      <c r="A3" s="1" t="s">
        <v>2</v>
      </c>
    </row>
    <row r="4" spans="1:8" ht="11.95" customHeight="1" x14ac:dyDescent="0.3">
      <c r="A4" s="4" t="s">
        <v>3</v>
      </c>
      <c r="B4" s="5">
        <v>651301.27</v>
      </c>
      <c r="C4" s="5">
        <v>1954006.23</v>
      </c>
      <c r="D4" s="5">
        <v>97696.11</v>
      </c>
      <c r="E4" s="5">
        <v>30664.07</v>
      </c>
      <c r="F4" s="5">
        <v>608307.55000000005</v>
      </c>
      <c r="G4" s="5">
        <v>336270.91</v>
      </c>
      <c r="H4" s="14">
        <f t="shared" ref="H4:H10" si="0">SUM(B4:G4)</f>
        <v>3678246.1399999997</v>
      </c>
    </row>
    <row r="5" spans="1:8" ht="11.95" customHeight="1" x14ac:dyDescent="0.3">
      <c r="A5" s="6" t="s">
        <v>4</v>
      </c>
      <c r="B5" s="7">
        <v>395624.94</v>
      </c>
      <c r="C5" s="7">
        <v>1198994.45</v>
      </c>
      <c r="D5" s="7">
        <v>59343.94</v>
      </c>
      <c r="E5" s="7">
        <v>33028.949999999997</v>
      </c>
      <c r="F5" s="7">
        <v>369513.07</v>
      </c>
      <c r="G5" s="7">
        <v>201768.34</v>
      </c>
      <c r="H5" s="13">
        <f t="shared" si="0"/>
        <v>2258273.69</v>
      </c>
    </row>
    <row r="6" spans="1:8" ht="11.95" customHeight="1" x14ac:dyDescent="0.3">
      <c r="A6" s="6" t="s">
        <v>5</v>
      </c>
      <c r="B6" s="7">
        <v>67257.3</v>
      </c>
      <c r="C6" s="7">
        <v>239435.96</v>
      </c>
      <c r="D6" s="7">
        <v>10088.59</v>
      </c>
      <c r="E6" s="7">
        <v>6725.74</v>
      </c>
      <c r="F6" s="7">
        <v>62818.31</v>
      </c>
      <c r="G6" s="7">
        <v>34301.24</v>
      </c>
      <c r="H6" s="15">
        <f t="shared" si="0"/>
        <v>420627.14</v>
      </c>
    </row>
    <row r="7" spans="1:8" ht="11.95" customHeight="1" x14ac:dyDescent="0.3">
      <c r="A7" s="4" t="s">
        <v>6</v>
      </c>
      <c r="B7" s="5">
        <f t="shared" ref="B7:G7" si="1">SUM(B4:B6)</f>
        <v>1114183.51</v>
      </c>
      <c r="C7" s="5">
        <f t="shared" si="1"/>
        <v>3392436.6399999997</v>
      </c>
      <c r="D7" s="5">
        <f t="shared" si="1"/>
        <v>167128.63999999998</v>
      </c>
      <c r="E7" s="5">
        <f t="shared" si="1"/>
        <v>70418.759999999995</v>
      </c>
      <c r="F7" s="5">
        <f t="shared" si="1"/>
        <v>1040638.9300000002</v>
      </c>
      <c r="G7" s="5">
        <f t="shared" si="1"/>
        <v>572340.49</v>
      </c>
      <c r="H7" s="13">
        <f t="shared" si="0"/>
        <v>6357146.9699999988</v>
      </c>
    </row>
    <row r="8" spans="1:8" ht="11.95" customHeight="1" x14ac:dyDescent="0.3">
      <c r="A8" s="6" t="s">
        <v>7</v>
      </c>
      <c r="B8" s="7">
        <v>59286.63</v>
      </c>
      <c r="C8" s="7">
        <v>178814.26</v>
      </c>
      <c r="D8" s="7">
        <v>8893.0499999999993</v>
      </c>
      <c r="E8" s="7">
        <v>3924.96</v>
      </c>
      <c r="F8" s="7">
        <v>55373.7</v>
      </c>
      <c r="G8" s="7">
        <v>32101.74</v>
      </c>
      <c r="H8" s="13">
        <f t="shared" si="0"/>
        <v>338394.33999999997</v>
      </c>
    </row>
    <row r="9" spans="1:8" ht="11.95" customHeight="1" x14ac:dyDescent="0.3">
      <c r="A9" s="6" t="s">
        <v>8</v>
      </c>
      <c r="B9" s="7">
        <v>220206.21</v>
      </c>
      <c r="C9" s="7">
        <v>667365.19999999995</v>
      </c>
      <c r="D9" s="7">
        <v>33030.9</v>
      </c>
      <c r="E9" s="7">
        <v>18383.89</v>
      </c>
      <c r="F9" s="7">
        <v>205672.51</v>
      </c>
      <c r="G9" s="7">
        <v>112305.14</v>
      </c>
      <c r="H9" s="13">
        <f t="shared" si="0"/>
        <v>1256963.8499999999</v>
      </c>
    </row>
    <row r="10" spans="1:8" ht="11.95" customHeight="1" x14ac:dyDescent="0.3">
      <c r="A10" s="8" t="s">
        <v>9</v>
      </c>
      <c r="B10" s="9">
        <f t="shared" ref="B10:G10" si="2">SUM(B7:B8) - B9</f>
        <v>953263.92999999993</v>
      </c>
      <c r="C10" s="9">
        <f t="shared" si="2"/>
        <v>2903885.6999999993</v>
      </c>
      <c r="D10" s="9">
        <f t="shared" si="2"/>
        <v>142990.78999999998</v>
      </c>
      <c r="E10" s="9">
        <f t="shared" si="2"/>
        <v>55959.83</v>
      </c>
      <c r="F10" s="9">
        <f t="shared" si="2"/>
        <v>890340.12000000011</v>
      </c>
      <c r="G10" s="9">
        <f t="shared" si="2"/>
        <v>492137.08999999997</v>
      </c>
      <c r="H10" s="16">
        <f t="shared" si="0"/>
        <v>5438577.459999999</v>
      </c>
    </row>
    <row r="11" spans="1:8" ht="6.05" customHeight="1" x14ac:dyDescent="0.3"/>
    <row r="12" spans="1:8" ht="11.95" customHeight="1" x14ac:dyDescent="0.3">
      <c r="A12" s="10" t="s">
        <v>10</v>
      </c>
    </row>
    <row r="13" spans="1:8" ht="11.95" customHeight="1" x14ac:dyDescent="0.3">
      <c r="A13" s="4" t="s">
        <v>11</v>
      </c>
      <c r="B13" s="5">
        <v>59143.09</v>
      </c>
      <c r="C13" s="5">
        <v>177420.92</v>
      </c>
      <c r="D13" s="5">
        <v>8870.7900000000009</v>
      </c>
      <c r="E13" s="5">
        <v>2782.73</v>
      </c>
      <c r="F13" s="5">
        <v>55235.53</v>
      </c>
      <c r="G13" s="5">
        <v>0</v>
      </c>
      <c r="H13" s="14">
        <f t="shared" ref="H13:H20" si="3">SUM(B13:G13)</f>
        <v>303453.06000000006</v>
      </c>
    </row>
    <row r="14" spans="1:8" ht="11.95" customHeight="1" x14ac:dyDescent="0.3">
      <c r="A14" s="6" t="s">
        <v>12</v>
      </c>
      <c r="B14" s="7">
        <v>-24.34</v>
      </c>
      <c r="C14" s="7">
        <v>-73.02</v>
      </c>
      <c r="D14" s="7">
        <v>-3.65</v>
      </c>
      <c r="E14" s="7">
        <v>-1.1399999999999999</v>
      </c>
      <c r="F14" s="7">
        <v>-22.73</v>
      </c>
      <c r="G14" s="7">
        <v>0</v>
      </c>
      <c r="H14" s="13">
        <f t="shared" si="3"/>
        <v>-124.88000000000001</v>
      </c>
    </row>
    <row r="15" spans="1:8" ht="11.95" customHeight="1" x14ac:dyDescent="0.3">
      <c r="A15" s="6" t="s">
        <v>13</v>
      </c>
      <c r="B15" s="7">
        <v>10545.14</v>
      </c>
      <c r="C15" s="7">
        <v>31633.69</v>
      </c>
      <c r="D15" s="7">
        <v>1581.63</v>
      </c>
      <c r="E15" s="7">
        <v>496.25</v>
      </c>
      <c r="F15" s="7">
        <v>9848.2800000000007</v>
      </c>
      <c r="G15" s="7">
        <v>0</v>
      </c>
      <c r="H15" s="13">
        <f t="shared" si="3"/>
        <v>54104.99</v>
      </c>
    </row>
    <row r="16" spans="1:8" ht="11.95" customHeight="1" x14ac:dyDescent="0.3">
      <c r="A16" s="6" t="s">
        <v>14</v>
      </c>
      <c r="B16" s="7">
        <v>24.36</v>
      </c>
      <c r="C16" s="7">
        <v>73.09</v>
      </c>
      <c r="D16" s="7">
        <v>3.65</v>
      </c>
      <c r="E16" s="7">
        <v>1.1399999999999999</v>
      </c>
      <c r="F16" s="7">
        <v>22.75</v>
      </c>
      <c r="G16" s="7">
        <v>0</v>
      </c>
      <c r="H16" s="13">
        <f t="shared" si="3"/>
        <v>124.99000000000001</v>
      </c>
    </row>
    <row r="17" spans="1:8" ht="11.95" customHeight="1" x14ac:dyDescent="0.3">
      <c r="A17" s="6" t="s">
        <v>15</v>
      </c>
      <c r="B17" s="7">
        <v>10569.89</v>
      </c>
      <c r="C17" s="7">
        <v>31714.73</v>
      </c>
      <c r="D17" s="7">
        <v>1585.46</v>
      </c>
      <c r="E17" s="7">
        <v>496.22</v>
      </c>
      <c r="F17" s="7">
        <v>9874.61</v>
      </c>
      <c r="G17" s="7">
        <v>6159.44</v>
      </c>
      <c r="H17" s="13">
        <f t="shared" si="3"/>
        <v>60400.35</v>
      </c>
    </row>
    <row r="18" spans="1:8" ht="11.95" customHeight="1" x14ac:dyDescent="0.3">
      <c r="A18" s="6" t="s">
        <v>16</v>
      </c>
      <c r="B18" s="7">
        <v>311</v>
      </c>
      <c r="C18" s="7">
        <v>933.14</v>
      </c>
      <c r="D18" s="7">
        <v>46.69</v>
      </c>
      <c r="E18" s="7">
        <v>14.63</v>
      </c>
      <c r="F18" s="7">
        <v>290.49</v>
      </c>
      <c r="G18" s="7">
        <v>181.3</v>
      </c>
      <c r="H18" s="15">
        <f t="shared" si="3"/>
        <v>1777.25</v>
      </c>
    </row>
    <row r="19" spans="1:8" ht="11.95" customHeight="1" x14ac:dyDescent="0.3">
      <c r="A19" s="4" t="s">
        <v>17</v>
      </c>
      <c r="B19" s="5">
        <f t="shared" ref="B19:G19" si="4">SUM(B13:B18)</f>
        <v>80569.14</v>
      </c>
      <c r="C19" s="5">
        <f t="shared" si="4"/>
        <v>241702.55000000005</v>
      </c>
      <c r="D19" s="5">
        <f t="shared" si="4"/>
        <v>12084.570000000002</v>
      </c>
      <c r="E19" s="5">
        <f t="shared" si="4"/>
        <v>3789.83</v>
      </c>
      <c r="F19" s="5">
        <f t="shared" si="4"/>
        <v>75248.930000000008</v>
      </c>
      <c r="G19" s="5">
        <f t="shared" si="4"/>
        <v>6340.74</v>
      </c>
      <c r="H19" s="16">
        <f t="shared" si="3"/>
        <v>419735.76000000007</v>
      </c>
    </row>
    <row r="20" spans="1:8" ht="11.95" customHeight="1" x14ac:dyDescent="0.3">
      <c r="A20" s="1" t="s">
        <v>18</v>
      </c>
      <c r="B20" s="9">
        <f t="shared" ref="B20:G20" si="5">B10-B19</f>
        <v>872694.78999999992</v>
      </c>
      <c r="C20" s="9">
        <f t="shared" si="5"/>
        <v>2662183.1499999994</v>
      </c>
      <c r="D20" s="9">
        <f t="shared" si="5"/>
        <v>130906.21999999997</v>
      </c>
      <c r="E20" s="9">
        <f t="shared" si="5"/>
        <v>52170</v>
      </c>
      <c r="F20" s="9">
        <f t="shared" si="5"/>
        <v>815091.19000000006</v>
      </c>
      <c r="G20" s="9">
        <f t="shared" si="5"/>
        <v>485796.35</v>
      </c>
      <c r="H20" s="16">
        <f t="shared" si="3"/>
        <v>5018841.6999999993</v>
      </c>
    </row>
    <row r="21" spans="1:8" ht="6.05" customHeight="1" x14ac:dyDescent="0.3"/>
    <row r="22" spans="1:8" ht="11.95" customHeight="1" x14ac:dyDescent="0.3">
      <c r="A22" s="10" t="s">
        <v>19</v>
      </c>
    </row>
    <row r="23" spans="1:8" ht="11.95" customHeight="1" x14ac:dyDescent="0.3">
      <c r="A23" s="4" t="s">
        <v>20</v>
      </c>
      <c r="B23" s="5">
        <v>14912.8</v>
      </c>
      <c r="C23" s="5">
        <v>45428.12</v>
      </c>
      <c r="D23" s="5">
        <v>2236.96</v>
      </c>
      <c r="E23" s="5">
        <v>875.43</v>
      </c>
      <c r="F23" s="5">
        <v>13928.41</v>
      </c>
      <c r="G23" s="5">
        <v>7698.94</v>
      </c>
      <c r="H23" s="14">
        <f t="shared" ref="H23:H28" si="6">SUM(B23:G23)</f>
        <v>85080.66</v>
      </c>
    </row>
    <row r="24" spans="1:8" ht="11.95" customHeight="1" x14ac:dyDescent="0.3">
      <c r="A24" s="6" t="s">
        <v>21</v>
      </c>
      <c r="B24" s="7">
        <v>1765.18</v>
      </c>
      <c r="C24" s="7">
        <v>5306.92</v>
      </c>
      <c r="D24" s="7">
        <v>264.76</v>
      </c>
      <c r="E24" s="7">
        <v>96.72</v>
      </c>
      <c r="F24" s="7">
        <v>1648.66</v>
      </c>
      <c r="G24" s="7">
        <v>992.38</v>
      </c>
      <c r="H24" s="13">
        <f t="shared" si="6"/>
        <v>10074.620000000001</v>
      </c>
    </row>
    <row r="25" spans="1:8" ht="11.95" customHeight="1" x14ac:dyDescent="0.3">
      <c r="A25" s="6" t="s">
        <v>22</v>
      </c>
      <c r="B25" s="7">
        <v>42.94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13">
        <f t="shared" si="6"/>
        <v>42.94</v>
      </c>
    </row>
    <row r="26" spans="1:8" ht="11.95" customHeight="1" x14ac:dyDescent="0.3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13">
        <f t="shared" si="6"/>
        <v>0</v>
      </c>
    </row>
    <row r="27" spans="1:8" ht="11.95" customHeight="1" x14ac:dyDescent="0.3">
      <c r="A27" s="6" t="s">
        <v>24</v>
      </c>
      <c r="B27" s="7">
        <v>1853.52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13">
        <f t="shared" si="6"/>
        <v>1853.52</v>
      </c>
    </row>
    <row r="28" spans="1:8" ht="11.95" customHeight="1" x14ac:dyDescent="0.3">
      <c r="A28" s="8" t="s">
        <v>25</v>
      </c>
      <c r="B28" s="9">
        <f t="shared" ref="B28:G28" si="7">SUM(B23:B27)</f>
        <v>18574.439999999999</v>
      </c>
      <c r="C28" s="9">
        <f t="shared" si="7"/>
        <v>50735.040000000001</v>
      </c>
      <c r="D28" s="9">
        <f t="shared" si="7"/>
        <v>2501.7200000000003</v>
      </c>
      <c r="E28" s="9">
        <f t="shared" si="7"/>
        <v>972.15</v>
      </c>
      <c r="F28" s="9">
        <f t="shared" si="7"/>
        <v>15577.07</v>
      </c>
      <c r="G28" s="9">
        <f t="shared" si="7"/>
        <v>8691.32</v>
      </c>
      <c r="H28" s="16">
        <f t="shared" si="6"/>
        <v>97051.739999999991</v>
      </c>
    </row>
    <row r="29" spans="1:8" ht="6.05" customHeight="1" x14ac:dyDescent="0.3"/>
    <row r="30" spans="1:8" ht="11.95" customHeight="1" x14ac:dyDescent="0.3">
      <c r="A30" s="8" t="s">
        <v>26</v>
      </c>
      <c r="B30" s="9">
        <f t="shared" ref="B30:G30" si="8">B20-B28</f>
        <v>854120.35</v>
      </c>
      <c r="C30" s="9">
        <f t="shared" si="8"/>
        <v>2611448.1099999994</v>
      </c>
      <c r="D30" s="9">
        <f t="shared" si="8"/>
        <v>128404.49999999997</v>
      </c>
      <c r="E30" s="9">
        <f t="shared" si="8"/>
        <v>51197.85</v>
      </c>
      <c r="F30" s="9">
        <f t="shared" si="8"/>
        <v>799514.12000000011</v>
      </c>
      <c r="G30" s="9">
        <f t="shared" si="8"/>
        <v>477105.02999999997</v>
      </c>
      <c r="H30" s="16">
        <f>SUM(B30:G30)</f>
        <v>4921789.96</v>
      </c>
    </row>
    <row r="31" spans="1:8" ht="11.95" customHeight="1" x14ac:dyDescent="0.3">
      <c r="A31" s="6" t="s">
        <v>27</v>
      </c>
      <c r="B31" s="7">
        <v>8300.24</v>
      </c>
      <c r="C31" s="7">
        <v>25143.77</v>
      </c>
      <c r="D31" s="7">
        <v>1245.07</v>
      </c>
      <c r="E31" s="7">
        <v>679.42</v>
      </c>
      <c r="F31" s="7">
        <v>7752.43</v>
      </c>
      <c r="G31" s="7">
        <v>4260.21</v>
      </c>
      <c r="H31" s="13">
        <f>SUM(B31:G31)</f>
        <v>47381.14</v>
      </c>
    </row>
    <row r="32" spans="1:8" ht="11.95" customHeight="1" x14ac:dyDescent="0.3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13">
        <f>SUM(B32:G32)</f>
        <v>0</v>
      </c>
    </row>
    <row r="33" spans="1:10" ht="11.95" customHeight="1" x14ac:dyDescent="0.3">
      <c r="A33" s="1" t="s">
        <v>29</v>
      </c>
      <c r="B33" s="9">
        <f t="shared" ref="B33:G33" si="9">B30-SUM(B31:B32)</f>
        <v>845820.11</v>
      </c>
      <c r="C33" s="9">
        <f t="shared" si="9"/>
        <v>2586304.3399999994</v>
      </c>
      <c r="D33" s="9">
        <f t="shared" si="9"/>
        <v>127159.42999999996</v>
      </c>
      <c r="E33" s="9">
        <f t="shared" si="9"/>
        <v>50518.43</v>
      </c>
      <c r="F33" s="9">
        <f t="shared" si="9"/>
        <v>791761.69000000006</v>
      </c>
      <c r="G33" s="9">
        <f t="shared" si="9"/>
        <v>472844.81999999995</v>
      </c>
      <c r="H33" s="16">
        <f>SUM(B33:G33)</f>
        <v>4874408.82</v>
      </c>
    </row>
    <row r="34" spans="1:10" ht="11.95" customHeight="1" x14ac:dyDescent="0.3">
      <c r="B34" s="17" t="s">
        <v>31</v>
      </c>
      <c r="C34" s="22"/>
      <c r="D34" s="22"/>
      <c r="E34" s="22"/>
    </row>
    <row r="35" spans="1:10" ht="11.95" customHeight="1" x14ac:dyDescent="0.3">
      <c r="B35" s="17" t="s">
        <v>32</v>
      </c>
      <c r="C35" s="22"/>
      <c r="D35" s="22"/>
      <c r="E35" s="22"/>
      <c r="F35" s="21" t="s">
        <v>33</v>
      </c>
      <c r="G35" s="21"/>
      <c r="H35" s="19"/>
      <c r="I35" s="20" t="s">
        <v>34</v>
      </c>
      <c r="J35" s="18"/>
    </row>
    <row r="36" spans="1:10" ht="11.95" customHeight="1" x14ac:dyDescent="0.3">
      <c r="B36" s="17" t="s">
        <v>35</v>
      </c>
      <c r="C36" s="22"/>
      <c r="D36" s="22"/>
      <c r="E36" s="22"/>
    </row>
    <row r="37" spans="1:10" ht="11.95" customHeight="1" x14ac:dyDescent="0.3">
      <c r="B37" s="21"/>
      <c r="C37" s="21"/>
      <c r="D37" s="21"/>
      <c r="F37" s="12"/>
      <c r="G37" s="12"/>
      <c r="H37" s="11"/>
      <c r="I37" s="20" t="s">
        <v>36</v>
      </c>
      <c r="J37" s="18"/>
    </row>
    <row r="38" spans="1:10" ht="11.95" customHeight="1" x14ac:dyDescent="0.3">
      <c r="B38" s="17" t="s">
        <v>37</v>
      </c>
      <c r="C38" s="22"/>
      <c r="D38" s="22"/>
    </row>
    <row r="39" spans="1:10" ht="11.95" customHeight="1" x14ac:dyDescent="0.3"/>
    <row r="40" spans="1:10" ht="11.95" customHeight="1" x14ac:dyDescent="0.3"/>
    <row r="41" spans="1:10" ht="11.95" customHeight="1" x14ac:dyDescent="0.3"/>
    <row r="42" spans="1:10" ht="11.95" customHeight="1" x14ac:dyDescent="0.3"/>
    <row r="43" spans="1:10" ht="11.95" customHeight="1" x14ac:dyDescent="0.3"/>
    <row r="44" spans="1:10" ht="11.95" customHeight="1" x14ac:dyDescent="0.3"/>
    <row r="45" spans="1:10" ht="11.95" customHeight="1" x14ac:dyDescent="0.3"/>
    <row r="46" spans="1:10" ht="11.95" customHeight="1" x14ac:dyDescent="0.3"/>
    <row r="47" spans="1:10" ht="11.95" customHeight="1" x14ac:dyDescent="0.3"/>
    <row r="48" spans="1:10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8">
    <mergeCell ref="B37:D37"/>
    <mergeCell ref="I37:J37"/>
    <mergeCell ref="B38:D38"/>
    <mergeCell ref="B34:E34"/>
    <mergeCell ref="B35:E35"/>
    <mergeCell ref="F35:H35"/>
    <mergeCell ref="I35:J35"/>
    <mergeCell ref="B36:E36"/>
  </mergeCells>
  <pageMargins left="0.7" right="0.7" top="0.75" bottom="0.75" header="0.3" footer="0.3"/>
  <pageSetup orientation="landscape"/>
  <headerFooter differentOddEven="1" differentFirst="1">
    <oddHeader>&amp;CAUDITOR'S OFFICE, MADISON COUNTY
STATEMENT OF SEMI-ANNUAL APPORTIONMENT OF TAXES
MADE AT THE FIRST HALF REAL ESTATE SETTLEMENT TAX YEAR 2025, WITH THE COUNTY TREASURER FOR JEFFERSON LSD (MADISON CO.)</oddHeader>
    <evenHeader>&amp;CAUDITOR'S OFFICE, MADISON COUNTY
STATEMENT OF SEMI-ANNUAL APPORTIONMENT OF TAXES
MADE AT THE FIRST HALF REAL ESTATE SETTLEMENT TAX YEAR 2025, WITH THE COUNTY TREASURER FOR JEFFERSON LSD (MADISON CO.)</evenHeader>
    <firstHeader>&amp;CAUDITOR'S OFFICE, MADISON COUNTY
STATEMENT OF SEMI-ANNUAL APPORTIONMENT OF TAXES
MADE AT THE FIRST HALF REAL ESTATE SETTLEMENT TAX YEAR 2025, WITH THE COUNTY TREASURER FOR JEFFERSON LSD (MADISON CO.)</first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J99"/>
  <sheetViews>
    <sheetView workbookViewId="0"/>
  </sheetViews>
  <sheetFormatPr defaultRowHeight="12.45" customHeight="1" x14ac:dyDescent="0.3"/>
  <cols>
    <col min="1" max="1" width="23" customWidth="1"/>
    <col min="2" max="7" width="11" style="2" customWidth="1"/>
    <col min="8" max="8" width="11" customWidth="1"/>
  </cols>
  <sheetData>
    <row r="2" spans="1:8" ht="29.95" customHeight="1" x14ac:dyDescent="0.3">
      <c r="A2" s="1" t="s">
        <v>0</v>
      </c>
      <c r="B2" s="3" t="s">
        <v>54</v>
      </c>
      <c r="C2" s="3" t="s">
        <v>60</v>
      </c>
      <c r="D2" s="3" t="s">
        <v>61</v>
      </c>
      <c r="E2" s="3" t="s">
        <v>62</v>
      </c>
      <c r="F2" s="3" t="s">
        <v>63</v>
      </c>
      <c r="G2" s="3" t="s">
        <v>64</v>
      </c>
      <c r="H2" s="1" t="s">
        <v>1</v>
      </c>
    </row>
    <row r="3" spans="1:8" ht="11.95" customHeight="1" x14ac:dyDescent="0.3">
      <c r="A3" s="1" t="s">
        <v>2</v>
      </c>
    </row>
    <row r="4" spans="1:8" ht="11.95" customHeight="1" x14ac:dyDescent="0.3">
      <c r="A4" s="4" t="s">
        <v>3</v>
      </c>
      <c r="B4" s="5">
        <v>1110070.95</v>
      </c>
      <c r="C4" s="5">
        <v>2884649.59</v>
      </c>
      <c r="D4" s="5">
        <v>445484.66</v>
      </c>
      <c r="E4" s="5">
        <v>132670.35</v>
      </c>
      <c r="F4" s="5">
        <v>222025.01</v>
      </c>
      <c r="G4" s="5">
        <v>1150387.67</v>
      </c>
      <c r="H4" s="14">
        <f t="shared" ref="H4:H10" si="0">SUM(B4:G4)</f>
        <v>5945288.2299999995</v>
      </c>
    </row>
    <row r="5" spans="1:8" ht="11.95" customHeight="1" x14ac:dyDescent="0.3">
      <c r="A5" s="6" t="s">
        <v>4</v>
      </c>
      <c r="B5" s="7">
        <v>60796.12</v>
      </c>
      <c r="C5" s="7">
        <v>157702.35</v>
      </c>
      <c r="D5" s="7">
        <v>24698.26</v>
      </c>
      <c r="E5" s="7">
        <v>8840.65</v>
      </c>
      <c r="F5" s="7">
        <v>12159.67</v>
      </c>
      <c r="G5" s="7">
        <v>62254.67</v>
      </c>
      <c r="H5" s="13">
        <f t="shared" si="0"/>
        <v>326451.71999999997</v>
      </c>
    </row>
    <row r="6" spans="1:8" ht="11.95" customHeight="1" x14ac:dyDescent="0.3">
      <c r="A6" s="6" t="s">
        <v>5</v>
      </c>
      <c r="B6" s="7">
        <v>25761.66</v>
      </c>
      <c r="C6" s="7">
        <v>108198.78</v>
      </c>
      <c r="D6" s="7">
        <v>16487.439999999999</v>
      </c>
      <c r="E6" s="7">
        <v>12365.56</v>
      </c>
      <c r="F6" s="7">
        <v>5152.32</v>
      </c>
      <c r="G6" s="7">
        <v>26379.89</v>
      </c>
      <c r="H6" s="15">
        <f t="shared" si="0"/>
        <v>194345.65000000002</v>
      </c>
    </row>
    <row r="7" spans="1:8" ht="11.95" customHeight="1" x14ac:dyDescent="0.3">
      <c r="A7" s="4" t="s">
        <v>6</v>
      </c>
      <c r="B7" s="5">
        <f t="shared" ref="B7:G7" si="1">SUM(B4:B6)</f>
        <v>1196628.73</v>
      </c>
      <c r="C7" s="5">
        <f t="shared" si="1"/>
        <v>3150550.7199999997</v>
      </c>
      <c r="D7" s="5">
        <f t="shared" si="1"/>
        <v>486670.36</v>
      </c>
      <c r="E7" s="5">
        <f t="shared" si="1"/>
        <v>153876.56</v>
      </c>
      <c r="F7" s="5">
        <f t="shared" si="1"/>
        <v>239337.00000000003</v>
      </c>
      <c r="G7" s="5">
        <f t="shared" si="1"/>
        <v>1239022.2299999997</v>
      </c>
      <c r="H7" s="13">
        <f t="shared" si="0"/>
        <v>6466085.5999999987</v>
      </c>
    </row>
    <row r="8" spans="1:8" ht="11.95" customHeight="1" x14ac:dyDescent="0.3">
      <c r="A8" s="6" t="s">
        <v>7</v>
      </c>
      <c r="B8" s="7">
        <v>28886.44</v>
      </c>
      <c r="C8" s="7">
        <v>75037.31</v>
      </c>
      <c r="D8" s="7">
        <v>11623.52</v>
      </c>
      <c r="E8" s="7">
        <v>3614.28</v>
      </c>
      <c r="F8" s="7">
        <v>5777.33</v>
      </c>
      <c r="G8" s="7">
        <v>32632.93</v>
      </c>
      <c r="H8" s="13">
        <f t="shared" si="0"/>
        <v>157571.81</v>
      </c>
    </row>
    <row r="9" spans="1:8" ht="11.95" customHeight="1" x14ac:dyDescent="0.3">
      <c r="A9" s="6" t="s">
        <v>8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13">
        <f t="shared" si="0"/>
        <v>0</v>
      </c>
    </row>
    <row r="10" spans="1:8" ht="11.95" customHeight="1" x14ac:dyDescent="0.3">
      <c r="A10" s="8" t="s">
        <v>9</v>
      </c>
      <c r="B10" s="9">
        <f t="shared" ref="B10:G10" si="2">SUM(B7:B8) - B9</f>
        <v>1225515.17</v>
      </c>
      <c r="C10" s="9">
        <f t="shared" si="2"/>
        <v>3225588.03</v>
      </c>
      <c r="D10" s="9">
        <f t="shared" si="2"/>
        <v>498293.88</v>
      </c>
      <c r="E10" s="9">
        <f t="shared" si="2"/>
        <v>157490.84</v>
      </c>
      <c r="F10" s="9">
        <f t="shared" si="2"/>
        <v>245114.33000000002</v>
      </c>
      <c r="G10" s="9">
        <f t="shared" si="2"/>
        <v>1271655.1599999997</v>
      </c>
      <c r="H10" s="16">
        <f t="shared" si="0"/>
        <v>6623657.4099999983</v>
      </c>
    </row>
    <row r="11" spans="1:8" ht="6.05" customHeight="1" x14ac:dyDescent="0.3"/>
    <row r="12" spans="1:8" ht="11.95" customHeight="1" x14ac:dyDescent="0.3">
      <c r="A12" s="10" t="s">
        <v>10</v>
      </c>
    </row>
    <row r="13" spans="1:8" ht="11.95" customHeight="1" x14ac:dyDescent="0.3">
      <c r="A13" s="4" t="s">
        <v>11</v>
      </c>
      <c r="B13" s="5">
        <v>100461.83</v>
      </c>
      <c r="C13" s="5">
        <v>261051.32</v>
      </c>
      <c r="D13" s="5">
        <v>40314.92</v>
      </c>
      <c r="E13" s="5">
        <v>12006.12</v>
      </c>
      <c r="F13" s="5">
        <v>20092.29</v>
      </c>
      <c r="G13" s="5">
        <v>0</v>
      </c>
      <c r="H13" s="14">
        <f t="shared" ref="H13:H20" si="3">SUM(B13:G13)</f>
        <v>433926.48</v>
      </c>
    </row>
    <row r="14" spans="1:8" ht="11.95" customHeight="1" x14ac:dyDescent="0.3">
      <c r="A14" s="6" t="s">
        <v>12</v>
      </c>
      <c r="B14" s="7">
        <v>-51.43</v>
      </c>
      <c r="C14" s="7">
        <v>-133.68</v>
      </c>
      <c r="D14" s="7">
        <v>-20.65</v>
      </c>
      <c r="E14" s="7">
        <v>-6.15</v>
      </c>
      <c r="F14" s="7">
        <v>-10.29</v>
      </c>
      <c r="G14" s="7">
        <v>0</v>
      </c>
      <c r="H14" s="13">
        <f t="shared" si="3"/>
        <v>-222.20000000000002</v>
      </c>
    </row>
    <row r="15" spans="1:8" ht="11.95" customHeight="1" x14ac:dyDescent="0.3">
      <c r="A15" s="6" t="s">
        <v>13</v>
      </c>
      <c r="B15" s="7">
        <v>15763.05</v>
      </c>
      <c r="C15" s="7">
        <v>40961.68</v>
      </c>
      <c r="D15" s="7">
        <v>6326.1</v>
      </c>
      <c r="E15" s="7">
        <v>1884.28</v>
      </c>
      <c r="F15" s="7">
        <v>3152.6</v>
      </c>
      <c r="G15" s="7">
        <v>0</v>
      </c>
      <c r="H15" s="13">
        <f t="shared" si="3"/>
        <v>68087.709999999992</v>
      </c>
    </row>
    <row r="16" spans="1:8" ht="11.95" customHeight="1" x14ac:dyDescent="0.3">
      <c r="A16" s="6" t="s">
        <v>14</v>
      </c>
      <c r="B16" s="7">
        <v>-11.39</v>
      </c>
      <c r="C16" s="7">
        <v>-29.61</v>
      </c>
      <c r="D16" s="7">
        <v>-4.57</v>
      </c>
      <c r="E16" s="7">
        <v>-1.37</v>
      </c>
      <c r="F16" s="7">
        <v>-2.2799999999999998</v>
      </c>
      <c r="G16" s="7">
        <v>0</v>
      </c>
      <c r="H16" s="13">
        <f t="shared" si="3"/>
        <v>-49.22</v>
      </c>
    </row>
    <row r="17" spans="1:8" ht="11.95" customHeight="1" x14ac:dyDescent="0.3">
      <c r="A17" s="6" t="s">
        <v>15</v>
      </c>
      <c r="B17" s="7">
        <v>8635.9500000000007</v>
      </c>
      <c r="C17" s="7">
        <v>22445.3</v>
      </c>
      <c r="D17" s="7">
        <v>3465.99</v>
      </c>
      <c r="E17" s="7">
        <v>1031</v>
      </c>
      <c r="F17" s="7">
        <v>1727.16</v>
      </c>
      <c r="G17" s="7">
        <v>10106.370000000001</v>
      </c>
      <c r="H17" s="13">
        <f t="shared" si="3"/>
        <v>47411.770000000004</v>
      </c>
    </row>
    <row r="18" spans="1:8" ht="11.95" customHeight="1" x14ac:dyDescent="0.3">
      <c r="A18" s="6" t="s">
        <v>16</v>
      </c>
      <c r="B18" s="7">
        <v>75.2</v>
      </c>
      <c r="C18" s="7">
        <v>195.5</v>
      </c>
      <c r="D18" s="7">
        <v>30.18</v>
      </c>
      <c r="E18" s="7">
        <v>8.98</v>
      </c>
      <c r="F18" s="7">
        <v>15.04</v>
      </c>
      <c r="G18" s="7">
        <v>88.02</v>
      </c>
      <c r="H18" s="15">
        <f t="shared" si="3"/>
        <v>412.92</v>
      </c>
    </row>
    <row r="19" spans="1:8" ht="11.95" customHeight="1" x14ac:dyDescent="0.3">
      <c r="A19" s="4" t="s">
        <v>17</v>
      </c>
      <c r="B19" s="5">
        <f t="shared" ref="B19:G19" si="4">SUM(B13:B18)</f>
        <v>124873.21</v>
      </c>
      <c r="C19" s="5">
        <f t="shared" si="4"/>
        <v>324490.51</v>
      </c>
      <c r="D19" s="5">
        <f t="shared" si="4"/>
        <v>50111.969999999994</v>
      </c>
      <c r="E19" s="5">
        <f t="shared" si="4"/>
        <v>14922.86</v>
      </c>
      <c r="F19" s="5">
        <f t="shared" si="4"/>
        <v>24974.52</v>
      </c>
      <c r="G19" s="5">
        <f t="shared" si="4"/>
        <v>10194.390000000001</v>
      </c>
      <c r="H19" s="16">
        <f t="shared" si="3"/>
        <v>549567.46</v>
      </c>
    </row>
    <row r="20" spans="1:8" ht="11.95" customHeight="1" x14ac:dyDescent="0.3">
      <c r="A20" s="1" t="s">
        <v>18</v>
      </c>
      <c r="B20" s="9">
        <f t="shared" ref="B20:G20" si="5">B10-B19</f>
        <v>1100641.96</v>
      </c>
      <c r="C20" s="9">
        <f t="shared" si="5"/>
        <v>2901097.5199999996</v>
      </c>
      <c r="D20" s="9">
        <f t="shared" si="5"/>
        <v>448181.91000000003</v>
      </c>
      <c r="E20" s="9">
        <f t="shared" si="5"/>
        <v>142567.97999999998</v>
      </c>
      <c r="F20" s="9">
        <f t="shared" si="5"/>
        <v>220139.81000000003</v>
      </c>
      <c r="G20" s="9">
        <f t="shared" si="5"/>
        <v>1261460.7699999998</v>
      </c>
      <c r="H20" s="16">
        <f t="shared" si="3"/>
        <v>6074089.9499999983</v>
      </c>
    </row>
    <row r="21" spans="1:8" ht="6.05" customHeight="1" x14ac:dyDescent="0.3"/>
    <row r="22" spans="1:8" ht="11.95" customHeight="1" x14ac:dyDescent="0.3">
      <c r="A22" s="10" t="s">
        <v>19</v>
      </c>
    </row>
    <row r="23" spans="1:8" ht="11.95" customHeight="1" x14ac:dyDescent="0.3">
      <c r="A23" s="4" t="s">
        <v>20</v>
      </c>
      <c r="B23" s="5">
        <v>19171.86</v>
      </c>
      <c r="C23" s="5">
        <v>50460.77</v>
      </c>
      <c r="D23" s="5">
        <v>7795.26</v>
      </c>
      <c r="E23" s="5">
        <v>2463.75</v>
      </c>
      <c r="F23" s="5">
        <v>3834.52</v>
      </c>
      <c r="G23" s="5">
        <v>19893.669999999998</v>
      </c>
      <c r="H23" s="14">
        <f t="shared" ref="H23:H28" si="6">SUM(B23:G23)</f>
        <v>103619.83</v>
      </c>
    </row>
    <row r="24" spans="1:8" ht="11.95" customHeight="1" x14ac:dyDescent="0.3">
      <c r="A24" s="6" t="s">
        <v>21</v>
      </c>
      <c r="B24" s="7">
        <v>1443.68</v>
      </c>
      <c r="C24" s="7">
        <v>3750.24</v>
      </c>
      <c r="D24" s="7">
        <v>580.96</v>
      </c>
      <c r="E24" s="7">
        <v>180.68</v>
      </c>
      <c r="F24" s="7">
        <v>288.74</v>
      </c>
      <c r="G24" s="7">
        <v>1627.26</v>
      </c>
      <c r="H24" s="13">
        <f t="shared" si="6"/>
        <v>7871.56</v>
      </c>
    </row>
    <row r="25" spans="1:8" ht="11.95" customHeight="1" x14ac:dyDescent="0.3">
      <c r="A25" s="6" t="s">
        <v>22</v>
      </c>
      <c r="B25" s="7">
        <v>34.950000000000003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13">
        <f t="shared" si="6"/>
        <v>34.950000000000003</v>
      </c>
    </row>
    <row r="26" spans="1:8" ht="11.95" customHeight="1" x14ac:dyDescent="0.3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13">
        <f t="shared" si="6"/>
        <v>0</v>
      </c>
    </row>
    <row r="27" spans="1:8" ht="11.95" customHeight="1" x14ac:dyDescent="0.3">
      <c r="A27" s="6" t="s">
        <v>24</v>
      </c>
      <c r="B27" s="7">
        <v>2916.79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13">
        <f t="shared" si="6"/>
        <v>2916.79</v>
      </c>
    </row>
    <row r="28" spans="1:8" ht="11.95" customHeight="1" x14ac:dyDescent="0.3">
      <c r="A28" s="8" t="s">
        <v>25</v>
      </c>
      <c r="B28" s="9">
        <f t="shared" ref="B28:G28" si="7">SUM(B23:B27)</f>
        <v>23567.280000000002</v>
      </c>
      <c r="C28" s="9">
        <f t="shared" si="7"/>
        <v>54211.009999999995</v>
      </c>
      <c r="D28" s="9">
        <f t="shared" si="7"/>
        <v>8376.2200000000012</v>
      </c>
      <c r="E28" s="9">
        <f t="shared" si="7"/>
        <v>2644.43</v>
      </c>
      <c r="F28" s="9">
        <f t="shared" si="7"/>
        <v>4123.26</v>
      </c>
      <c r="G28" s="9">
        <f t="shared" si="7"/>
        <v>21520.929999999997</v>
      </c>
      <c r="H28" s="16">
        <f t="shared" si="6"/>
        <v>114443.12999999998</v>
      </c>
    </row>
    <row r="29" spans="1:8" ht="6.05" customHeight="1" x14ac:dyDescent="0.3"/>
    <row r="30" spans="1:8" ht="11.95" customHeight="1" x14ac:dyDescent="0.3">
      <c r="A30" s="8" t="s">
        <v>26</v>
      </c>
      <c r="B30" s="9">
        <f t="shared" ref="B30:G30" si="8">B20-B28</f>
        <v>1077074.68</v>
      </c>
      <c r="C30" s="9">
        <f t="shared" si="8"/>
        <v>2846886.51</v>
      </c>
      <c r="D30" s="9">
        <f t="shared" si="8"/>
        <v>439805.69000000006</v>
      </c>
      <c r="E30" s="9">
        <f t="shared" si="8"/>
        <v>139923.54999999999</v>
      </c>
      <c r="F30" s="9">
        <f t="shared" si="8"/>
        <v>216016.55000000002</v>
      </c>
      <c r="G30" s="9">
        <f t="shared" si="8"/>
        <v>1239939.8399999999</v>
      </c>
      <c r="H30" s="16">
        <f>SUM(B30:G30)</f>
        <v>5959646.8199999994</v>
      </c>
    </row>
    <row r="31" spans="1:8" ht="11.95" customHeight="1" x14ac:dyDescent="0.3">
      <c r="A31" s="6" t="s">
        <v>27</v>
      </c>
      <c r="B31" s="7">
        <v>381.02</v>
      </c>
      <c r="C31" s="7">
        <v>989.59</v>
      </c>
      <c r="D31" s="7">
        <v>153.44999999999999</v>
      </c>
      <c r="E31" s="7">
        <v>48.36</v>
      </c>
      <c r="F31" s="7">
        <v>76.209999999999994</v>
      </c>
      <c r="G31" s="7">
        <v>429.54</v>
      </c>
      <c r="H31" s="13">
        <f>SUM(B31:G31)</f>
        <v>2078.17</v>
      </c>
    </row>
    <row r="32" spans="1:8" ht="11.95" customHeight="1" x14ac:dyDescent="0.3">
      <c r="A32" s="6" t="s">
        <v>28</v>
      </c>
      <c r="B32" s="7">
        <v>373292.35</v>
      </c>
      <c r="C32" s="7">
        <v>969919.09</v>
      </c>
      <c r="D32" s="7">
        <v>149924.06</v>
      </c>
      <c r="E32" s="7">
        <v>45237.71</v>
      </c>
      <c r="F32" s="7">
        <v>74662.7</v>
      </c>
      <c r="G32" s="7">
        <v>428212.78</v>
      </c>
      <c r="H32" s="13">
        <f>SUM(B32:G32)</f>
        <v>2041248.69</v>
      </c>
    </row>
    <row r="33" spans="1:10" ht="11.95" customHeight="1" x14ac:dyDescent="0.3">
      <c r="A33" s="1" t="s">
        <v>29</v>
      </c>
      <c r="B33" s="9">
        <f t="shared" ref="B33:G33" si="9">B30-SUM(B31:B32)</f>
        <v>703401.30999999994</v>
      </c>
      <c r="C33" s="9">
        <f t="shared" si="9"/>
        <v>1875977.8299999998</v>
      </c>
      <c r="D33" s="9">
        <f t="shared" si="9"/>
        <v>289728.18000000005</v>
      </c>
      <c r="E33" s="9">
        <f t="shared" si="9"/>
        <v>94637.479999999981</v>
      </c>
      <c r="F33" s="9">
        <f t="shared" si="9"/>
        <v>141277.64000000001</v>
      </c>
      <c r="G33" s="9">
        <f t="shared" si="9"/>
        <v>811297.51999999979</v>
      </c>
      <c r="H33" s="16">
        <f>SUM(B33:G33)</f>
        <v>3916319.96</v>
      </c>
    </row>
    <row r="34" spans="1:10" ht="11.95" customHeight="1" x14ac:dyDescent="0.3">
      <c r="B34" s="17" t="s">
        <v>31</v>
      </c>
      <c r="C34" s="22"/>
      <c r="D34" s="22"/>
      <c r="E34" s="22"/>
    </row>
    <row r="35" spans="1:10" ht="11.95" customHeight="1" x14ac:dyDescent="0.3">
      <c r="B35" s="17" t="s">
        <v>32</v>
      </c>
      <c r="C35" s="22"/>
      <c r="D35" s="22"/>
      <c r="E35" s="22"/>
      <c r="F35" s="21" t="s">
        <v>33</v>
      </c>
      <c r="G35" s="21"/>
      <c r="H35" s="19"/>
      <c r="I35" s="20" t="s">
        <v>34</v>
      </c>
      <c r="J35" s="18"/>
    </row>
    <row r="36" spans="1:10" ht="11.95" customHeight="1" x14ac:dyDescent="0.3">
      <c r="B36" s="17" t="s">
        <v>35</v>
      </c>
      <c r="C36" s="22"/>
      <c r="D36" s="22"/>
      <c r="E36" s="22"/>
    </row>
    <row r="37" spans="1:10" ht="11.95" customHeight="1" x14ac:dyDescent="0.3">
      <c r="B37" s="21"/>
      <c r="C37" s="21"/>
      <c r="D37" s="21"/>
      <c r="F37" s="12"/>
      <c r="G37" s="12"/>
      <c r="H37" s="11"/>
      <c r="I37" s="20" t="s">
        <v>36</v>
      </c>
      <c r="J37" s="18"/>
    </row>
    <row r="38" spans="1:10" ht="11.95" customHeight="1" x14ac:dyDescent="0.3">
      <c r="B38" s="17" t="s">
        <v>37</v>
      </c>
      <c r="C38" s="22"/>
      <c r="D38" s="22"/>
    </row>
    <row r="39" spans="1:10" ht="11.95" customHeight="1" x14ac:dyDescent="0.3"/>
    <row r="40" spans="1:10" ht="11.95" customHeight="1" x14ac:dyDescent="0.3"/>
    <row r="41" spans="1:10" ht="11.95" customHeight="1" x14ac:dyDescent="0.3"/>
    <row r="42" spans="1:10" ht="11.95" customHeight="1" x14ac:dyDescent="0.3"/>
    <row r="43" spans="1:10" ht="11.95" customHeight="1" x14ac:dyDescent="0.3"/>
    <row r="44" spans="1:10" ht="11.95" customHeight="1" x14ac:dyDescent="0.3"/>
    <row r="45" spans="1:10" ht="11.95" customHeight="1" x14ac:dyDescent="0.3"/>
    <row r="46" spans="1:10" ht="11.95" customHeight="1" x14ac:dyDescent="0.3"/>
    <row r="47" spans="1:10" ht="11.95" customHeight="1" x14ac:dyDescent="0.3"/>
    <row r="48" spans="1:10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8">
    <mergeCell ref="B37:D37"/>
    <mergeCell ref="I37:J37"/>
    <mergeCell ref="B38:D38"/>
    <mergeCell ref="B34:E34"/>
    <mergeCell ref="B35:E35"/>
    <mergeCell ref="F35:H35"/>
    <mergeCell ref="I35:J35"/>
    <mergeCell ref="B36:E36"/>
  </mergeCells>
  <pageMargins left="0.7" right="0.7" top="0.75" bottom="0.75" header="0.3" footer="0.3"/>
  <pageSetup orientation="landscape"/>
  <headerFooter differentOddEven="1" differentFirst="1">
    <oddHeader>&amp;CAUDITOR'S OFFICE, MADISON COUNTY
STATEMENT OF SEMI-ANNUAL APPORTIONMENT OF TAXES
MADE AT THE FIRST HALF REAL ESTATE SETTLEMENT TAX YEAR 2025, WITH THE COUNTY TREASURER FOR JONATHAN ALDER LSD</oddHeader>
    <evenHeader>&amp;CAUDITOR'S OFFICE, MADISON COUNTY
STATEMENT OF SEMI-ANNUAL APPORTIONMENT OF TAXES
MADE AT THE FIRST HALF REAL ESTATE SETTLEMENT TAX YEAR 2025, WITH THE COUNTY TREASURER FOR JONATHAN ALDER LSD</evenHeader>
    <firstHeader>&amp;CAUDITOR'S OFFICE, MADISON COUNTY
STATEMENT OF SEMI-ANNUAL APPORTIONMENT OF TAXES
MADE AT THE FIRST HALF REAL ESTATE SETTLEMENT TAX YEAR 2025, WITH THE COUNTY TREASURER FOR JONATHAN ALDER LSD</first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J99"/>
  <sheetViews>
    <sheetView workbookViewId="0"/>
  </sheetViews>
  <sheetFormatPr defaultRowHeight="12.45" customHeight="1" x14ac:dyDescent="0.3"/>
  <cols>
    <col min="1" max="1" width="23" customWidth="1"/>
    <col min="2" max="5" width="11" style="2" customWidth="1"/>
    <col min="6" max="6" width="11" customWidth="1"/>
  </cols>
  <sheetData>
    <row r="2" spans="1:6" ht="29.95" customHeight="1" x14ac:dyDescent="0.3">
      <c r="A2" s="1" t="s">
        <v>0</v>
      </c>
      <c r="B2" s="3" t="s">
        <v>65</v>
      </c>
      <c r="C2" s="3" t="s">
        <v>66</v>
      </c>
      <c r="D2" s="3" t="s">
        <v>67</v>
      </c>
      <c r="E2" s="3" t="s">
        <v>68</v>
      </c>
      <c r="F2" s="1" t="s">
        <v>1</v>
      </c>
    </row>
    <row r="3" spans="1:6" ht="11.95" customHeight="1" x14ac:dyDescent="0.3">
      <c r="A3" s="1" t="s">
        <v>2</v>
      </c>
    </row>
    <row r="4" spans="1:6" ht="11.95" customHeight="1" x14ac:dyDescent="0.3">
      <c r="A4" s="4" t="s">
        <v>3</v>
      </c>
      <c r="B4" s="5">
        <v>1019805.96</v>
      </c>
      <c r="C4" s="5">
        <v>2210410.08</v>
      </c>
      <c r="D4" s="5">
        <v>1627009.77</v>
      </c>
      <c r="E4" s="5">
        <v>121413.64</v>
      </c>
      <c r="F4" s="14">
        <f t="shared" ref="F4:F10" si="0">SUM(B4:E4)</f>
        <v>4978639.45</v>
      </c>
    </row>
    <row r="5" spans="1:6" ht="11.95" customHeight="1" x14ac:dyDescent="0.3">
      <c r="A5" s="6" t="s">
        <v>4</v>
      </c>
      <c r="B5" s="7">
        <v>185389.16</v>
      </c>
      <c r="C5" s="7">
        <v>468459.22</v>
      </c>
      <c r="D5" s="7">
        <v>391020.46</v>
      </c>
      <c r="E5" s="7">
        <v>22071</v>
      </c>
      <c r="F5" s="13">
        <f t="shared" si="0"/>
        <v>1066939.8400000001</v>
      </c>
    </row>
    <row r="6" spans="1:6" ht="11.95" customHeight="1" x14ac:dyDescent="0.3">
      <c r="A6" s="6" t="s">
        <v>5</v>
      </c>
      <c r="B6" s="7">
        <v>44796.65</v>
      </c>
      <c r="C6" s="7">
        <v>215450.56</v>
      </c>
      <c r="D6" s="7">
        <v>137589.70000000001</v>
      </c>
      <c r="E6" s="7">
        <v>5332.93</v>
      </c>
      <c r="F6" s="15">
        <f t="shared" si="0"/>
        <v>403169.84</v>
      </c>
    </row>
    <row r="7" spans="1:6" ht="11.95" customHeight="1" x14ac:dyDescent="0.3">
      <c r="A7" s="4" t="s">
        <v>6</v>
      </c>
      <c r="B7" s="5">
        <f>SUM(B4:B6)</f>
        <v>1249991.7699999998</v>
      </c>
      <c r="C7" s="5">
        <f>SUM(C4:C6)</f>
        <v>2894319.86</v>
      </c>
      <c r="D7" s="5">
        <f>SUM(D4:D6)</f>
        <v>2155619.9300000002</v>
      </c>
      <c r="E7" s="5">
        <f>SUM(E4:E6)</f>
        <v>148817.57</v>
      </c>
      <c r="F7" s="13">
        <f t="shared" si="0"/>
        <v>6448749.1300000008</v>
      </c>
    </row>
    <row r="8" spans="1:6" ht="11.95" customHeight="1" x14ac:dyDescent="0.3">
      <c r="A8" s="6" t="s">
        <v>7</v>
      </c>
      <c r="B8" s="7">
        <v>63629.9</v>
      </c>
      <c r="C8" s="7">
        <v>165588.29999999999</v>
      </c>
      <c r="D8" s="7">
        <v>118698.31</v>
      </c>
      <c r="E8" s="7">
        <v>7575.02</v>
      </c>
      <c r="F8" s="13">
        <f t="shared" si="0"/>
        <v>355491.53</v>
      </c>
    </row>
    <row r="9" spans="1:6" ht="11.95" customHeight="1" x14ac:dyDescent="0.3">
      <c r="A9" s="6" t="s">
        <v>8</v>
      </c>
      <c r="B9" s="7">
        <v>11297.28</v>
      </c>
      <c r="C9" s="7">
        <v>28547.1</v>
      </c>
      <c r="D9" s="7">
        <v>23828.12</v>
      </c>
      <c r="E9" s="7">
        <v>1344.95</v>
      </c>
      <c r="F9" s="13">
        <f t="shared" si="0"/>
        <v>65017.45</v>
      </c>
    </row>
    <row r="10" spans="1:6" ht="11.95" customHeight="1" x14ac:dyDescent="0.3">
      <c r="A10" s="8" t="s">
        <v>9</v>
      </c>
      <c r="B10" s="9">
        <f>SUM(B7:B8) - B9</f>
        <v>1302324.3899999997</v>
      </c>
      <c r="C10" s="9">
        <f>SUM(C7:C8) - C9</f>
        <v>3031361.0599999996</v>
      </c>
      <c r="D10" s="9">
        <f>SUM(D7:D8) - D9</f>
        <v>2250490.12</v>
      </c>
      <c r="E10" s="9">
        <f>SUM(E7:E8) - E9</f>
        <v>155047.63999999998</v>
      </c>
      <c r="F10" s="16">
        <f t="shared" si="0"/>
        <v>6739223.209999999</v>
      </c>
    </row>
    <row r="11" spans="1:6" ht="6.05" customHeight="1" x14ac:dyDescent="0.3"/>
    <row r="12" spans="1:6" ht="11.95" customHeight="1" x14ac:dyDescent="0.3">
      <c r="A12" s="10" t="s">
        <v>10</v>
      </c>
    </row>
    <row r="13" spans="1:6" ht="11.95" customHeight="1" x14ac:dyDescent="0.3">
      <c r="A13" s="4" t="s">
        <v>11</v>
      </c>
      <c r="B13" s="5">
        <v>94336.48</v>
      </c>
      <c r="C13" s="5">
        <v>204412.28</v>
      </c>
      <c r="D13" s="5">
        <v>150471.69</v>
      </c>
      <c r="E13" s="5">
        <v>11231.2</v>
      </c>
      <c r="F13" s="14">
        <f t="shared" ref="F13:F20" si="1">SUM(B13:E13)</f>
        <v>460451.65</v>
      </c>
    </row>
    <row r="14" spans="1:6" ht="11.95" customHeight="1" x14ac:dyDescent="0.3">
      <c r="A14" s="6" t="s">
        <v>12</v>
      </c>
      <c r="B14" s="7">
        <v>-484.61</v>
      </c>
      <c r="C14" s="7">
        <v>-1050.17</v>
      </c>
      <c r="D14" s="7">
        <v>-773</v>
      </c>
      <c r="E14" s="7">
        <v>-57.67</v>
      </c>
      <c r="F14" s="13">
        <f t="shared" si="1"/>
        <v>-2365.4500000000003</v>
      </c>
    </row>
    <row r="15" spans="1:6" ht="11.95" customHeight="1" x14ac:dyDescent="0.3">
      <c r="A15" s="6" t="s">
        <v>13</v>
      </c>
      <c r="B15" s="7">
        <v>15819.63</v>
      </c>
      <c r="C15" s="7">
        <v>34279.11</v>
      </c>
      <c r="D15" s="7">
        <v>25233.200000000001</v>
      </c>
      <c r="E15" s="7">
        <v>1883.68</v>
      </c>
      <c r="F15" s="13">
        <f t="shared" si="1"/>
        <v>77215.62</v>
      </c>
    </row>
    <row r="16" spans="1:6" ht="11.95" customHeight="1" x14ac:dyDescent="0.3">
      <c r="A16" s="6" t="s">
        <v>14</v>
      </c>
      <c r="B16" s="7">
        <v>-1.35</v>
      </c>
      <c r="C16" s="7">
        <v>-2.95</v>
      </c>
      <c r="D16" s="7">
        <v>-2.16</v>
      </c>
      <c r="E16" s="7">
        <v>-0.16</v>
      </c>
      <c r="F16" s="13">
        <f t="shared" si="1"/>
        <v>-6.620000000000001</v>
      </c>
    </row>
    <row r="17" spans="1:6" ht="11.95" customHeight="1" x14ac:dyDescent="0.3">
      <c r="A17" s="6" t="s">
        <v>15</v>
      </c>
      <c r="B17" s="7">
        <v>16155.27</v>
      </c>
      <c r="C17" s="7">
        <v>35005.1</v>
      </c>
      <c r="D17" s="7">
        <v>25770.67</v>
      </c>
      <c r="E17" s="7">
        <v>1923.17</v>
      </c>
      <c r="F17" s="13">
        <f t="shared" si="1"/>
        <v>78854.209999999992</v>
      </c>
    </row>
    <row r="18" spans="1:6" ht="11.95" customHeight="1" x14ac:dyDescent="0.3">
      <c r="A18" s="6" t="s">
        <v>16</v>
      </c>
      <c r="B18" s="7">
        <v>260.92</v>
      </c>
      <c r="C18" s="7">
        <v>565.35</v>
      </c>
      <c r="D18" s="7">
        <v>416.13</v>
      </c>
      <c r="E18" s="7">
        <v>31.06</v>
      </c>
      <c r="F18" s="15">
        <f t="shared" si="1"/>
        <v>1273.46</v>
      </c>
    </row>
    <row r="19" spans="1:6" ht="11.95" customHeight="1" x14ac:dyDescent="0.3">
      <c r="A19" s="4" t="s">
        <v>17</v>
      </c>
      <c r="B19" s="5">
        <f>SUM(B13:B18)</f>
        <v>126086.34</v>
      </c>
      <c r="C19" s="5">
        <f>SUM(C13:C18)</f>
        <v>273208.71999999991</v>
      </c>
      <c r="D19" s="5">
        <f>SUM(D13:D18)</f>
        <v>201116.53000000003</v>
      </c>
      <c r="E19" s="5">
        <f>SUM(E13:E18)</f>
        <v>15011.28</v>
      </c>
      <c r="F19" s="16">
        <f t="shared" si="1"/>
        <v>615422.87</v>
      </c>
    </row>
    <row r="20" spans="1:6" ht="11.95" customHeight="1" x14ac:dyDescent="0.3">
      <c r="A20" s="1" t="s">
        <v>18</v>
      </c>
      <c r="B20" s="9">
        <f>B10-B19</f>
        <v>1176238.0499999996</v>
      </c>
      <c r="C20" s="9">
        <f>C10-C19</f>
        <v>2758152.34</v>
      </c>
      <c r="D20" s="9">
        <f>D10-D19</f>
        <v>2049373.59</v>
      </c>
      <c r="E20" s="9">
        <f>E10-E19</f>
        <v>140036.35999999999</v>
      </c>
      <c r="F20" s="16">
        <f t="shared" si="1"/>
        <v>6123800.3399999999</v>
      </c>
    </row>
    <row r="21" spans="1:6" ht="6.05" customHeight="1" x14ac:dyDescent="0.3"/>
    <row r="22" spans="1:6" ht="11.95" customHeight="1" x14ac:dyDescent="0.3">
      <c r="A22" s="10" t="s">
        <v>19</v>
      </c>
    </row>
    <row r="23" spans="1:6" ht="11.95" customHeight="1" x14ac:dyDescent="0.3">
      <c r="A23" s="4" t="s">
        <v>20</v>
      </c>
      <c r="B23" s="5">
        <v>20373.400000000001</v>
      </c>
      <c r="C23" s="5">
        <v>47422.97</v>
      </c>
      <c r="D23" s="5">
        <v>35206.480000000003</v>
      </c>
      <c r="E23" s="5">
        <v>2425.56</v>
      </c>
      <c r="F23" s="14">
        <f t="shared" ref="F23:F28" si="2">SUM(B23:E23)</f>
        <v>105428.41</v>
      </c>
    </row>
    <row r="24" spans="1:6" ht="11.95" customHeight="1" x14ac:dyDescent="0.3">
      <c r="A24" s="6" t="s">
        <v>21</v>
      </c>
      <c r="B24" s="7">
        <v>3192.8</v>
      </c>
      <c r="C24" s="7">
        <v>8303.82</v>
      </c>
      <c r="D24" s="7">
        <v>5952.84</v>
      </c>
      <c r="E24" s="7">
        <v>380.08</v>
      </c>
      <c r="F24" s="13">
        <f t="shared" si="2"/>
        <v>17829.54</v>
      </c>
    </row>
    <row r="25" spans="1:6" ht="11.95" customHeight="1" x14ac:dyDescent="0.3">
      <c r="A25" s="6" t="s">
        <v>22</v>
      </c>
      <c r="B25" s="7">
        <v>151.52000000000001</v>
      </c>
      <c r="C25" s="7">
        <v>0</v>
      </c>
      <c r="D25" s="7">
        <v>0</v>
      </c>
      <c r="E25" s="7">
        <v>0</v>
      </c>
      <c r="F25" s="13">
        <f t="shared" si="2"/>
        <v>151.52000000000001</v>
      </c>
    </row>
    <row r="26" spans="1:6" ht="11.95" customHeight="1" x14ac:dyDescent="0.3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13">
        <f t="shared" si="2"/>
        <v>0</v>
      </c>
    </row>
    <row r="27" spans="1:6" ht="11.95" customHeight="1" x14ac:dyDescent="0.3">
      <c r="A27" s="6" t="s">
        <v>24</v>
      </c>
      <c r="B27" s="7">
        <v>4813.51</v>
      </c>
      <c r="C27" s="7">
        <v>0</v>
      </c>
      <c r="D27" s="7">
        <v>0</v>
      </c>
      <c r="E27" s="7">
        <v>0</v>
      </c>
      <c r="F27" s="13">
        <f t="shared" si="2"/>
        <v>4813.51</v>
      </c>
    </row>
    <row r="28" spans="1:6" ht="11.95" customHeight="1" x14ac:dyDescent="0.3">
      <c r="A28" s="8" t="s">
        <v>25</v>
      </c>
      <c r="B28" s="9">
        <f>SUM(B23:B27)</f>
        <v>28531.230000000003</v>
      </c>
      <c r="C28" s="9">
        <f>SUM(C23:C27)</f>
        <v>55726.79</v>
      </c>
      <c r="D28" s="9">
        <f>SUM(D23:D27)</f>
        <v>41159.320000000007</v>
      </c>
      <c r="E28" s="9">
        <f>SUM(E23:E27)</f>
        <v>2805.64</v>
      </c>
      <c r="F28" s="16">
        <f t="shared" si="2"/>
        <v>128222.98000000001</v>
      </c>
    </row>
    <row r="29" spans="1:6" ht="6.05" customHeight="1" x14ac:dyDescent="0.3"/>
    <row r="30" spans="1:6" ht="11.95" customHeight="1" x14ac:dyDescent="0.3">
      <c r="A30" s="8" t="s">
        <v>26</v>
      </c>
      <c r="B30" s="9">
        <f>B20-B28</f>
        <v>1147706.8199999996</v>
      </c>
      <c r="C30" s="9">
        <f>C20-C28</f>
        <v>2702425.55</v>
      </c>
      <c r="D30" s="9">
        <f>D20-D28</f>
        <v>2008214.27</v>
      </c>
      <c r="E30" s="9">
        <f>E20-E28</f>
        <v>137230.71999999997</v>
      </c>
      <c r="F30" s="16">
        <f>SUM(B30:E30)</f>
        <v>5995577.3599999985</v>
      </c>
    </row>
    <row r="31" spans="1:6" ht="11.95" customHeight="1" x14ac:dyDescent="0.3">
      <c r="A31" s="6" t="s">
        <v>27</v>
      </c>
      <c r="B31" s="7">
        <v>4763.68</v>
      </c>
      <c r="C31" s="7">
        <v>11575.86</v>
      </c>
      <c r="D31" s="7">
        <v>9388.18</v>
      </c>
      <c r="E31" s="7">
        <v>567.09</v>
      </c>
      <c r="F31" s="13">
        <f>SUM(B31:E31)</f>
        <v>26294.81</v>
      </c>
    </row>
    <row r="32" spans="1:6" ht="11.95" customHeight="1" x14ac:dyDescent="0.3">
      <c r="A32" s="6" t="s">
        <v>28</v>
      </c>
      <c r="B32" s="7">
        <v>366039.37</v>
      </c>
      <c r="C32" s="7">
        <v>824715.13</v>
      </c>
      <c r="D32" s="7">
        <v>618637.14</v>
      </c>
      <c r="E32" s="7">
        <v>43578.82</v>
      </c>
      <c r="F32" s="13">
        <f>SUM(B32:E32)</f>
        <v>1852970.4600000002</v>
      </c>
    </row>
    <row r="33" spans="1:10" ht="11.95" customHeight="1" x14ac:dyDescent="0.3">
      <c r="A33" s="1" t="s">
        <v>29</v>
      </c>
      <c r="B33" s="9">
        <f>B30-SUM(B31:B32)</f>
        <v>776903.76999999955</v>
      </c>
      <c r="C33" s="9">
        <f>C30-SUM(C31:C32)</f>
        <v>1866134.5599999998</v>
      </c>
      <c r="D33" s="9">
        <f>D30-SUM(D31:D32)</f>
        <v>1380188.95</v>
      </c>
      <c r="E33" s="9">
        <f>E30-SUM(E31:E32)</f>
        <v>93084.809999999969</v>
      </c>
      <c r="F33" s="16">
        <f>SUM(B33:E33)</f>
        <v>4116312.0899999994</v>
      </c>
    </row>
    <row r="34" spans="1:10" ht="11.95" customHeight="1" x14ac:dyDescent="0.3">
      <c r="B34" s="17" t="s">
        <v>31</v>
      </c>
      <c r="C34" s="22"/>
      <c r="D34" s="22"/>
      <c r="E34" s="22"/>
    </row>
    <row r="35" spans="1:10" ht="11.95" customHeight="1" x14ac:dyDescent="0.3">
      <c r="B35" s="17" t="s">
        <v>32</v>
      </c>
      <c r="C35" s="22"/>
      <c r="D35" s="22"/>
      <c r="E35" s="22"/>
      <c r="F35" s="19" t="s">
        <v>33</v>
      </c>
      <c r="G35" s="19"/>
      <c r="H35" s="19"/>
      <c r="I35" s="20" t="s">
        <v>34</v>
      </c>
      <c r="J35" s="18"/>
    </row>
    <row r="36" spans="1:10" ht="11.95" customHeight="1" x14ac:dyDescent="0.3">
      <c r="B36" s="17" t="s">
        <v>35</v>
      </c>
      <c r="C36" s="22"/>
      <c r="D36" s="22"/>
      <c r="E36" s="22"/>
    </row>
    <row r="37" spans="1:10" ht="11.95" customHeight="1" x14ac:dyDescent="0.3">
      <c r="B37" s="21"/>
      <c r="C37" s="21"/>
      <c r="D37" s="21"/>
      <c r="F37" s="11"/>
      <c r="G37" s="11"/>
      <c r="H37" s="11"/>
      <c r="I37" s="20" t="s">
        <v>36</v>
      </c>
      <c r="J37" s="18"/>
    </row>
    <row r="38" spans="1:10" ht="11.95" customHeight="1" x14ac:dyDescent="0.3">
      <c r="B38" s="17" t="s">
        <v>37</v>
      </c>
      <c r="C38" s="22"/>
      <c r="D38" s="22"/>
    </row>
    <row r="39" spans="1:10" ht="11.95" customHeight="1" x14ac:dyDescent="0.3"/>
    <row r="40" spans="1:10" ht="11.95" customHeight="1" x14ac:dyDescent="0.3"/>
    <row r="41" spans="1:10" ht="11.95" customHeight="1" x14ac:dyDescent="0.3"/>
    <row r="42" spans="1:10" ht="11.95" customHeight="1" x14ac:dyDescent="0.3"/>
    <row r="43" spans="1:10" ht="11.95" customHeight="1" x14ac:dyDescent="0.3"/>
    <row r="44" spans="1:10" ht="11.95" customHeight="1" x14ac:dyDescent="0.3"/>
    <row r="45" spans="1:10" ht="11.95" customHeight="1" x14ac:dyDescent="0.3"/>
    <row r="46" spans="1:10" ht="11.95" customHeight="1" x14ac:dyDescent="0.3"/>
    <row r="47" spans="1:10" ht="11.95" customHeight="1" x14ac:dyDescent="0.3"/>
    <row r="48" spans="1:10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8">
    <mergeCell ref="B37:D37"/>
    <mergeCell ref="I37:J37"/>
    <mergeCell ref="B38:D38"/>
    <mergeCell ref="B34:E34"/>
    <mergeCell ref="B35:E35"/>
    <mergeCell ref="F35:H35"/>
    <mergeCell ref="I35:J35"/>
    <mergeCell ref="B36:E36"/>
  </mergeCells>
  <pageMargins left="0.7" right="0.7" top="0.75" bottom="0.75" header="0.3" footer="0.3"/>
  <pageSetup orientation="landscape"/>
  <headerFooter differentOddEven="1" differentFirst="1">
    <oddHeader>&amp;CAUDITOR'S OFFICE, MADISON COUNTY
STATEMENT OF SEMI-ANNUAL APPORTIONMENT OF TAXES
MADE AT THE FIRST HALF REAL ESTATE SETTLEMENT TAX YEAR 2025, WITH THE COUNTY TREASURER FOR LONDON CSD</oddHeader>
    <evenHeader>&amp;CAUDITOR'S OFFICE, MADISON COUNTY
STATEMENT OF SEMI-ANNUAL APPORTIONMENT OF TAXES
MADE AT THE FIRST HALF REAL ESTATE SETTLEMENT TAX YEAR 2025, WITH THE COUNTY TREASURER FOR LONDON CSD</evenHeader>
    <firstHeader>&amp;CAUDITOR'S OFFICE, MADISON COUNTY
STATEMENT OF SEMI-ANNUAL APPORTIONMENT OF TAXES
MADE AT THE FIRST HALF REAL ESTATE SETTLEMENT TAX YEAR 2025, WITH THE COUNTY TREASURER FOR LONDON CSD</first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J99"/>
  <sheetViews>
    <sheetView workbookViewId="0"/>
  </sheetViews>
  <sheetFormatPr defaultRowHeight="12.45" customHeight="1" x14ac:dyDescent="0.3"/>
  <cols>
    <col min="1" max="1" width="23" customWidth="1"/>
    <col min="2" max="8" width="11" style="2" customWidth="1"/>
    <col min="9" max="9" width="11" customWidth="1"/>
  </cols>
  <sheetData>
    <row r="2" spans="1:9" ht="29.95" customHeight="1" x14ac:dyDescent="0.3">
      <c r="A2" s="1" t="s">
        <v>0</v>
      </c>
      <c r="B2" s="3" t="s">
        <v>69</v>
      </c>
      <c r="C2" s="3" t="s">
        <v>70</v>
      </c>
      <c r="D2" s="3" t="s">
        <v>71</v>
      </c>
      <c r="E2" s="3" t="s">
        <v>72</v>
      </c>
      <c r="F2" s="3" t="s">
        <v>73</v>
      </c>
      <c r="G2" s="3" t="s">
        <v>74</v>
      </c>
      <c r="H2" s="3" t="s">
        <v>75</v>
      </c>
      <c r="I2" s="1" t="s">
        <v>1</v>
      </c>
    </row>
    <row r="3" spans="1:9" ht="11.95" customHeight="1" x14ac:dyDescent="0.3">
      <c r="A3" s="1" t="s">
        <v>2</v>
      </c>
    </row>
    <row r="4" spans="1:9" ht="11.95" customHeight="1" x14ac:dyDescent="0.3">
      <c r="A4" s="4" t="s">
        <v>3</v>
      </c>
      <c r="B4" s="5">
        <v>1209212.44</v>
      </c>
      <c r="C4" s="5">
        <v>1132764.48</v>
      </c>
      <c r="D4" s="5">
        <v>499761.72</v>
      </c>
      <c r="E4" s="5">
        <v>487514.69</v>
      </c>
      <c r="F4" s="5">
        <v>170364.45</v>
      </c>
      <c r="G4" s="5">
        <v>544116.98</v>
      </c>
      <c r="H4" s="5">
        <v>873243.62</v>
      </c>
      <c r="I4" s="14">
        <f t="shared" ref="I4:I10" si="0">SUM(B4:H4)</f>
        <v>4916978.38</v>
      </c>
    </row>
    <row r="5" spans="1:9" ht="11.95" customHeight="1" x14ac:dyDescent="0.3">
      <c r="A5" s="6" t="s">
        <v>4</v>
      </c>
      <c r="B5" s="7">
        <v>38430.519999999997</v>
      </c>
      <c r="C5" s="7">
        <v>110448.38</v>
      </c>
      <c r="D5" s="7">
        <v>42542.77</v>
      </c>
      <c r="E5" s="7">
        <v>41479.32</v>
      </c>
      <c r="F5" s="7">
        <v>17726.580000000002</v>
      </c>
      <c r="G5" s="7">
        <v>35453.08</v>
      </c>
      <c r="H5" s="7">
        <v>56723.79</v>
      </c>
      <c r="I5" s="13">
        <f t="shared" si="0"/>
        <v>342804.44</v>
      </c>
    </row>
    <row r="6" spans="1:9" ht="11.95" customHeight="1" x14ac:dyDescent="0.3">
      <c r="A6" s="6" t="s">
        <v>5</v>
      </c>
      <c r="B6" s="7">
        <v>367728.07</v>
      </c>
      <c r="C6" s="7">
        <v>1153656.6399999999</v>
      </c>
      <c r="D6" s="7">
        <v>432621.29</v>
      </c>
      <c r="E6" s="7">
        <v>421805.7</v>
      </c>
      <c r="F6" s="7">
        <v>180258.89</v>
      </c>
      <c r="G6" s="7">
        <v>360517.84</v>
      </c>
      <c r="H6" s="7">
        <v>576828.35</v>
      </c>
      <c r="I6" s="15">
        <f t="shared" si="0"/>
        <v>3493416.7800000003</v>
      </c>
    </row>
    <row r="7" spans="1:9" ht="11.95" customHeight="1" x14ac:dyDescent="0.3">
      <c r="A7" s="4" t="s">
        <v>6</v>
      </c>
      <c r="B7" s="5">
        <f t="shared" ref="B7:H7" si="1">SUM(B4:B6)</f>
        <v>1615371.03</v>
      </c>
      <c r="C7" s="5">
        <f t="shared" si="1"/>
        <v>2396869.5</v>
      </c>
      <c r="D7" s="5">
        <f t="shared" si="1"/>
        <v>974925.78</v>
      </c>
      <c r="E7" s="5">
        <f t="shared" si="1"/>
        <v>950799.71</v>
      </c>
      <c r="F7" s="5">
        <f t="shared" si="1"/>
        <v>368349.92000000004</v>
      </c>
      <c r="G7" s="5">
        <f t="shared" si="1"/>
        <v>940087.89999999991</v>
      </c>
      <c r="H7" s="5">
        <f t="shared" si="1"/>
        <v>1506795.76</v>
      </c>
      <c r="I7" s="13">
        <f t="shared" si="0"/>
        <v>8753199.5999999996</v>
      </c>
    </row>
    <row r="8" spans="1:9" ht="11.95" customHeight="1" x14ac:dyDescent="0.3">
      <c r="A8" s="6" t="s">
        <v>7</v>
      </c>
      <c r="B8" s="7">
        <v>32928.43</v>
      </c>
      <c r="C8" s="7">
        <v>33961.96</v>
      </c>
      <c r="D8" s="7">
        <v>14722.13</v>
      </c>
      <c r="E8" s="7">
        <v>14360.47</v>
      </c>
      <c r="F8" s="7">
        <v>5152.59</v>
      </c>
      <c r="G8" s="7">
        <v>15575.8</v>
      </c>
      <c r="H8" s="7">
        <v>24990.81</v>
      </c>
      <c r="I8" s="13">
        <f t="shared" si="0"/>
        <v>141692.19</v>
      </c>
    </row>
    <row r="9" spans="1:9" ht="11.95" customHeight="1" x14ac:dyDescent="0.3">
      <c r="A9" s="6" t="s">
        <v>8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13">
        <f t="shared" si="0"/>
        <v>0</v>
      </c>
    </row>
    <row r="10" spans="1:9" ht="11.95" customHeight="1" x14ac:dyDescent="0.3">
      <c r="A10" s="8" t="s">
        <v>9</v>
      </c>
      <c r="B10" s="9">
        <f t="shared" ref="B10:H10" si="2">SUM(B7:B8) - B9</f>
        <v>1648299.46</v>
      </c>
      <c r="C10" s="9">
        <f t="shared" si="2"/>
        <v>2430831.46</v>
      </c>
      <c r="D10" s="9">
        <f t="shared" si="2"/>
        <v>989647.91</v>
      </c>
      <c r="E10" s="9">
        <f t="shared" si="2"/>
        <v>965160.17999999993</v>
      </c>
      <c r="F10" s="9">
        <f t="shared" si="2"/>
        <v>373502.51000000007</v>
      </c>
      <c r="G10" s="9">
        <f t="shared" si="2"/>
        <v>955663.7</v>
      </c>
      <c r="H10" s="9">
        <f t="shared" si="2"/>
        <v>1531786.57</v>
      </c>
      <c r="I10" s="16">
        <f t="shared" si="0"/>
        <v>8894891.7899999991</v>
      </c>
    </row>
    <row r="11" spans="1:9" ht="6.05" customHeight="1" x14ac:dyDescent="0.3"/>
    <row r="12" spans="1:9" ht="11.95" customHeight="1" x14ac:dyDescent="0.3">
      <c r="A12" s="10" t="s">
        <v>10</v>
      </c>
    </row>
    <row r="13" spans="1:9" ht="11.95" customHeight="1" x14ac:dyDescent="0.3">
      <c r="A13" s="4" t="s">
        <v>11</v>
      </c>
      <c r="B13" s="5">
        <v>102335.15</v>
      </c>
      <c r="C13" s="5">
        <v>95760.58</v>
      </c>
      <c r="D13" s="5">
        <v>42258.27</v>
      </c>
      <c r="E13" s="5">
        <v>41222.410000000003</v>
      </c>
      <c r="F13" s="5">
        <v>14400.66</v>
      </c>
      <c r="G13" s="5">
        <v>46021.84</v>
      </c>
      <c r="H13" s="5">
        <v>73862.23</v>
      </c>
      <c r="I13" s="14">
        <f t="shared" ref="I13:I20" si="3">SUM(B13:H13)</f>
        <v>415861.1399999999</v>
      </c>
    </row>
    <row r="14" spans="1:9" ht="11.95" customHeight="1" x14ac:dyDescent="0.3">
      <c r="A14" s="6" t="s">
        <v>12</v>
      </c>
      <c r="B14" s="7">
        <v>-759.72</v>
      </c>
      <c r="C14" s="7">
        <v>-710.82</v>
      </c>
      <c r="D14" s="7">
        <v>-313.67</v>
      </c>
      <c r="E14" s="7">
        <v>-305.98</v>
      </c>
      <c r="F14" s="7">
        <v>-106.89</v>
      </c>
      <c r="G14" s="7">
        <v>-341.61</v>
      </c>
      <c r="H14" s="7">
        <v>-548.27</v>
      </c>
      <c r="I14" s="13">
        <f t="shared" si="3"/>
        <v>-3086.96</v>
      </c>
    </row>
    <row r="15" spans="1:9" ht="11.95" customHeight="1" x14ac:dyDescent="0.3">
      <c r="A15" s="6" t="s">
        <v>13</v>
      </c>
      <c r="B15" s="7">
        <v>10861.49</v>
      </c>
      <c r="C15" s="7">
        <v>10170.959999999999</v>
      </c>
      <c r="D15" s="7">
        <v>4487.5600000000004</v>
      </c>
      <c r="E15" s="7">
        <v>4377.8999999999996</v>
      </c>
      <c r="F15" s="7">
        <v>1529.52</v>
      </c>
      <c r="G15" s="7">
        <v>4886.2</v>
      </c>
      <c r="H15" s="7">
        <v>7842.25</v>
      </c>
      <c r="I15" s="13">
        <f t="shared" si="3"/>
        <v>44155.88</v>
      </c>
    </row>
    <row r="16" spans="1:9" ht="11.95" customHeight="1" x14ac:dyDescent="0.3">
      <c r="A16" s="6" t="s">
        <v>14</v>
      </c>
      <c r="B16" s="7">
        <v>10.65</v>
      </c>
      <c r="C16" s="7">
        <v>9.9700000000000006</v>
      </c>
      <c r="D16" s="7">
        <v>4.4000000000000004</v>
      </c>
      <c r="E16" s="7">
        <v>4.29</v>
      </c>
      <c r="F16" s="7">
        <v>1.5</v>
      </c>
      <c r="G16" s="7">
        <v>4.79</v>
      </c>
      <c r="H16" s="7">
        <v>7.69</v>
      </c>
      <c r="I16" s="13">
        <f t="shared" si="3"/>
        <v>43.29</v>
      </c>
    </row>
    <row r="17" spans="1:9" ht="11.95" customHeight="1" x14ac:dyDescent="0.3">
      <c r="A17" s="6" t="s">
        <v>15</v>
      </c>
      <c r="B17" s="7">
        <v>11571.58</v>
      </c>
      <c r="C17" s="7">
        <v>10923.73</v>
      </c>
      <c r="D17" s="7">
        <v>4811.9399999999996</v>
      </c>
      <c r="E17" s="7">
        <v>4693.75</v>
      </c>
      <c r="F17" s="7">
        <v>1645.72</v>
      </c>
      <c r="G17" s="7">
        <v>5225.0600000000004</v>
      </c>
      <c r="H17" s="7">
        <v>8390.92</v>
      </c>
      <c r="I17" s="13">
        <f t="shared" si="3"/>
        <v>47262.69999999999</v>
      </c>
    </row>
    <row r="18" spans="1:9" ht="11.95" customHeight="1" x14ac:dyDescent="0.3">
      <c r="A18" s="6" t="s">
        <v>16</v>
      </c>
      <c r="B18" s="7">
        <v>349.94</v>
      </c>
      <c r="C18" s="7">
        <v>327.52999999999997</v>
      </c>
      <c r="D18" s="7">
        <v>144.52000000000001</v>
      </c>
      <c r="E18" s="7">
        <v>141</v>
      </c>
      <c r="F18" s="7">
        <v>49.25</v>
      </c>
      <c r="G18" s="7">
        <v>157.41</v>
      </c>
      <c r="H18" s="7">
        <v>252.63</v>
      </c>
      <c r="I18" s="15">
        <f t="shared" si="3"/>
        <v>1422.2800000000002</v>
      </c>
    </row>
    <row r="19" spans="1:9" ht="11.95" customHeight="1" x14ac:dyDescent="0.3">
      <c r="A19" s="4" t="s">
        <v>17</v>
      </c>
      <c r="B19" s="5">
        <f t="shared" ref="B19:H19" si="4">SUM(B13:B18)</f>
        <v>124369.09</v>
      </c>
      <c r="C19" s="5">
        <f t="shared" si="4"/>
        <v>116481.95</v>
      </c>
      <c r="D19" s="5">
        <f t="shared" si="4"/>
        <v>51393.02</v>
      </c>
      <c r="E19" s="5">
        <f t="shared" si="4"/>
        <v>50133.37</v>
      </c>
      <c r="F19" s="5">
        <f t="shared" si="4"/>
        <v>17519.760000000002</v>
      </c>
      <c r="G19" s="5">
        <f t="shared" si="4"/>
        <v>55953.689999999995</v>
      </c>
      <c r="H19" s="5">
        <f t="shared" si="4"/>
        <v>89807.45</v>
      </c>
      <c r="I19" s="16">
        <f t="shared" si="3"/>
        <v>505658.33</v>
      </c>
    </row>
    <row r="20" spans="1:9" ht="11.95" customHeight="1" x14ac:dyDescent="0.3">
      <c r="A20" s="1" t="s">
        <v>18</v>
      </c>
      <c r="B20" s="9">
        <f t="shared" ref="B20:H20" si="5">B10-B19</f>
        <v>1523930.3699999999</v>
      </c>
      <c r="C20" s="9">
        <f t="shared" si="5"/>
        <v>2314349.5099999998</v>
      </c>
      <c r="D20" s="9">
        <f t="shared" si="5"/>
        <v>938254.89</v>
      </c>
      <c r="E20" s="9">
        <f t="shared" si="5"/>
        <v>915026.80999999994</v>
      </c>
      <c r="F20" s="9">
        <f t="shared" si="5"/>
        <v>355982.75000000006</v>
      </c>
      <c r="G20" s="9">
        <f t="shared" si="5"/>
        <v>899710.01</v>
      </c>
      <c r="H20" s="9">
        <f t="shared" si="5"/>
        <v>1441979.12</v>
      </c>
      <c r="I20" s="16">
        <f t="shared" si="3"/>
        <v>8389233.459999999</v>
      </c>
    </row>
    <row r="21" spans="1:9" ht="6.05" customHeight="1" x14ac:dyDescent="0.3"/>
    <row r="22" spans="1:9" ht="11.95" customHeight="1" x14ac:dyDescent="0.3">
      <c r="A22" s="10" t="s">
        <v>19</v>
      </c>
    </row>
    <row r="23" spans="1:9" ht="11.95" customHeight="1" x14ac:dyDescent="0.3">
      <c r="A23" s="4" t="s">
        <v>20</v>
      </c>
      <c r="B23" s="5">
        <v>22207.22</v>
      </c>
      <c r="C23" s="5">
        <v>26800.6</v>
      </c>
      <c r="D23" s="5">
        <v>11271.76</v>
      </c>
      <c r="E23" s="5">
        <v>10994.03</v>
      </c>
      <c r="F23" s="5">
        <v>4088.75</v>
      </c>
      <c r="G23" s="5">
        <v>11441.85</v>
      </c>
      <c r="H23" s="5">
        <v>18349.61</v>
      </c>
      <c r="I23" s="14">
        <f t="shared" ref="I23:I28" si="6">SUM(B23:H23)</f>
        <v>105153.82</v>
      </c>
    </row>
    <row r="24" spans="1:9" ht="11.95" customHeight="1" x14ac:dyDescent="0.3">
      <c r="A24" s="6" t="s">
        <v>21</v>
      </c>
      <c r="B24" s="7">
        <v>1666.38</v>
      </c>
      <c r="C24" s="7">
        <v>1716.8</v>
      </c>
      <c r="D24" s="7">
        <v>744.34</v>
      </c>
      <c r="E24" s="7">
        <v>726.06</v>
      </c>
      <c r="F24" s="7">
        <v>260.42</v>
      </c>
      <c r="G24" s="7">
        <v>787.78</v>
      </c>
      <c r="H24" s="7">
        <v>1263.96</v>
      </c>
      <c r="I24" s="13">
        <f t="shared" si="6"/>
        <v>7165.74</v>
      </c>
    </row>
    <row r="25" spans="1:9" ht="11.95" customHeight="1" x14ac:dyDescent="0.3">
      <c r="A25" s="6" t="s">
        <v>22</v>
      </c>
      <c r="B25" s="7">
        <v>67.58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13">
        <f t="shared" si="6"/>
        <v>67.58</v>
      </c>
    </row>
    <row r="26" spans="1:9" ht="11.95" customHeight="1" x14ac:dyDescent="0.3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13">
        <f t="shared" si="6"/>
        <v>0</v>
      </c>
    </row>
    <row r="27" spans="1:9" ht="11.95" customHeight="1" x14ac:dyDescent="0.3">
      <c r="A27" s="6" t="s">
        <v>24</v>
      </c>
      <c r="B27" s="7">
        <v>2425.27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13">
        <f t="shared" si="6"/>
        <v>2425.27</v>
      </c>
    </row>
    <row r="28" spans="1:9" ht="11.95" customHeight="1" x14ac:dyDescent="0.3">
      <c r="A28" s="8" t="s">
        <v>25</v>
      </c>
      <c r="B28" s="9">
        <f t="shared" ref="B28:H28" si="7">SUM(B23:B27)</f>
        <v>26366.450000000004</v>
      </c>
      <c r="C28" s="9">
        <f t="shared" si="7"/>
        <v>28517.399999999998</v>
      </c>
      <c r="D28" s="9">
        <f t="shared" si="7"/>
        <v>12016.1</v>
      </c>
      <c r="E28" s="9">
        <f t="shared" si="7"/>
        <v>11720.09</v>
      </c>
      <c r="F28" s="9">
        <f t="shared" si="7"/>
        <v>4349.17</v>
      </c>
      <c r="G28" s="9">
        <f t="shared" si="7"/>
        <v>12229.630000000001</v>
      </c>
      <c r="H28" s="9">
        <f t="shared" si="7"/>
        <v>19613.57</v>
      </c>
      <c r="I28" s="16">
        <f t="shared" si="6"/>
        <v>114812.41</v>
      </c>
    </row>
    <row r="29" spans="1:9" ht="6.05" customHeight="1" x14ac:dyDescent="0.3"/>
    <row r="30" spans="1:9" ht="11.95" customHeight="1" x14ac:dyDescent="0.3">
      <c r="A30" s="8" t="s">
        <v>26</v>
      </c>
      <c r="B30" s="9">
        <f t="shared" ref="B30:H30" si="8">B20-B28</f>
        <v>1497563.92</v>
      </c>
      <c r="C30" s="9">
        <f t="shared" si="8"/>
        <v>2285832.11</v>
      </c>
      <c r="D30" s="9">
        <f t="shared" si="8"/>
        <v>926238.79</v>
      </c>
      <c r="E30" s="9">
        <f t="shared" si="8"/>
        <v>903306.72</v>
      </c>
      <c r="F30" s="9">
        <f t="shared" si="8"/>
        <v>351633.58000000007</v>
      </c>
      <c r="G30" s="9">
        <f t="shared" si="8"/>
        <v>887480.38</v>
      </c>
      <c r="H30" s="9">
        <f t="shared" si="8"/>
        <v>1422365.55</v>
      </c>
      <c r="I30" s="16">
        <f>SUM(B30:H30)</f>
        <v>8274421.0499999998</v>
      </c>
    </row>
    <row r="31" spans="1:9" ht="11.95" customHeight="1" x14ac:dyDescent="0.3">
      <c r="A31" s="6" t="s">
        <v>27</v>
      </c>
      <c r="B31" s="7">
        <v>4202.6499999999996</v>
      </c>
      <c r="C31" s="7">
        <v>3932.74</v>
      </c>
      <c r="D31" s="7">
        <v>1735.48</v>
      </c>
      <c r="E31" s="7">
        <v>1692.95</v>
      </c>
      <c r="F31" s="7">
        <v>591.4</v>
      </c>
      <c r="G31" s="7">
        <v>1890.04</v>
      </c>
      <c r="H31" s="7">
        <v>3033.41</v>
      </c>
      <c r="I31" s="13">
        <f>SUM(B31:H31)</f>
        <v>17078.669999999998</v>
      </c>
    </row>
    <row r="32" spans="1:9" ht="11.95" customHeight="1" x14ac:dyDescent="0.3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13">
        <f>SUM(B32:H32)</f>
        <v>0</v>
      </c>
    </row>
    <row r="33" spans="1:10" ht="11.95" customHeight="1" x14ac:dyDescent="0.3">
      <c r="A33" s="1" t="s">
        <v>29</v>
      </c>
      <c r="B33" s="9">
        <f t="shared" ref="B33:H33" si="9">B30-SUM(B31:B32)</f>
        <v>1493361.27</v>
      </c>
      <c r="C33" s="9">
        <f t="shared" si="9"/>
        <v>2281899.3699999996</v>
      </c>
      <c r="D33" s="9">
        <f t="shared" si="9"/>
        <v>924503.31</v>
      </c>
      <c r="E33" s="9">
        <f t="shared" si="9"/>
        <v>901613.77</v>
      </c>
      <c r="F33" s="9">
        <f t="shared" si="9"/>
        <v>351042.18000000005</v>
      </c>
      <c r="G33" s="9">
        <f t="shared" si="9"/>
        <v>885590.34</v>
      </c>
      <c r="H33" s="9">
        <f t="shared" si="9"/>
        <v>1419332.1400000001</v>
      </c>
      <c r="I33" s="16">
        <f>SUM(B33:H33)</f>
        <v>8257342.379999999</v>
      </c>
    </row>
    <row r="34" spans="1:10" ht="11.95" customHeight="1" x14ac:dyDescent="0.3">
      <c r="B34" s="17" t="s">
        <v>31</v>
      </c>
      <c r="C34" s="22"/>
      <c r="D34" s="22"/>
      <c r="E34" s="22"/>
    </row>
    <row r="35" spans="1:10" ht="11.95" customHeight="1" x14ac:dyDescent="0.3">
      <c r="B35" s="17" t="s">
        <v>32</v>
      </c>
      <c r="C35" s="22"/>
      <c r="D35" s="22"/>
      <c r="E35" s="22"/>
      <c r="F35" s="21" t="s">
        <v>33</v>
      </c>
      <c r="G35" s="21"/>
      <c r="H35" s="21"/>
      <c r="I35" s="20" t="s">
        <v>34</v>
      </c>
      <c r="J35" s="18"/>
    </row>
    <row r="36" spans="1:10" ht="11.95" customHeight="1" x14ac:dyDescent="0.3">
      <c r="B36" s="17" t="s">
        <v>35</v>
      </c>
      <c r="C36" s="22"/>
      <c r="D36" s="22"/>
      <c r="E36" s="22"/>
    </row>
    <row r="37" spans="1:10" ht="11.95" customHeight="1" x14ac:dyDescent="0.3">
      <c r="B37" s="21"/>
      <c r="C37" s="21"/>
      <c r="D37" s="21"/>
      <c r="F37" s="12"/>
      <c r="G37" s="12"/>
      <c r="H37" s="12"/>
      <c r="I37" s="20" t="s">
        <v>36</v>
      </c>
      <c r="J37" s="18"/>
    </row>
    <row r="38" spans="1:10" ht="11.95" customHeight="1" x14ac:dyDescent="0.3">
      <c r="B38" s="17" t="s">
        <v>37</v>
      </c>
      <c r="C38" s="22"/>
      <c r="D38" s="22"/>
    </row>
    <row r="39" spans="1:10" ht="11.95" customHeight="1" x14ac:dyDescent="0.3"/>
    <row r="40" spans="1:10" ht="11.95" customHeight="1" x14ac:dyDescent="0.3"/>
    <row r="41" spans="1:10" ht="11.95" customHeight="1" x14ac:dyDescent="0.3"/>
    <row r="42" spans="1:10" ht="11.95" customHeight="1" x14ac:dyDescent="0.3"/>
    <row r="43" spans="1:10" ht="11.95" customHeight="1" x14ac:dyDescent="0.3"/>
    <row r="44" spans="1:10" ht="11.95" customHeight="1" x14ac:dyDescent="0.3"/>
    <row r="45" spans="1:10" ht="11.95" customHeight="1" x14ac:dyDescent="0.3"/>
    <row r="46" spans="1:10" ht="11.95" customHeight="1" x14ac:dyDescent="0.3"/>
    <row r="47" spans="1:10" ht="11.95" customHeight="1" x14ac:dyDescent="0.3"/>
    <row r="48" spans="1:10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8">
    <mergeCell ref="B37:D37"/>
    <mergeCell ref="I37:J37"/>
    <mergeCell ref="B38:D38"/>
    <mergeCell ref="B34:E34"/>
    <mergeCell ref="B35:E35"/>
    <mergeCell ref="F35:H35"/>
    <mergeCell ref="I35:J35"/>
    <mergeCell ref="B36:E36"/>
  </mergeCells>
  <pageMargins left="0.7" right="0.7" top="0.75" bottom="0.75" header="0.3" footer="0.3"/>
  <pageSetup orientation="landscape"/>
  <headerFooter differentOddEven="1" differentFirst="1">
    <oddHeader>&amp;CAUDITOR'S OFFICE, MADISON COUNTY
STATEMENT OF SEMI-ANNUAL APPORTIONMENT OF TAXES
MADE AT THE FIRST HALF REAL ESTATE SETTLEMENT TAX YEAR 2025, WITH THE COUNTY TREASURER FOR MADISON PLAINS LSD</oddHeader>
    <evenHeader>&amp;CAUDITOR'S OFFICE, MADISON COUNTY
STATEMENT OF SEMI-ANNUAL APPORTIONMENT OF TAXES
MADE AT THE FIRST HALF REAL ESTATE SETTLEMENT TAX YEAR 2025, WITH THE COUNTY TREASURER FOR MADISON PLAINS LSD</evenHeader>
    <firstHeader>&amp;CAUDITOR'S OFFICE, MADISON COUNTY
STATEMENT OF SEMI-ANNUAL APPORTIONMENT OF TAXES
MADE AT THE FIRST HALF REAL ESTATE SETTLEMENT TAX YEAR 2025, WITH THE COUNTY TREASURER FOR MADISON PLAINS LSD</first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J99"/>
  <sheetViews>
    <sheetView workbookViewId="0"/>
  </sheetViews>
  <sheetFormatPr defaultRowHeight="12.45" customHeight="1" x14ac:dyDescent="0.3"/>
  <cols>
    <col min="1" max="1" width="23" customWidth="1"/>
    <col min="2" max="8" width="11" style="2" customWidth="1"/>
    <col min="9" max="9" width="11" customWidth="1"/>
  </cols>
  <sheetData>
    <row r="2" spans="1:9" ht="29.95" customHeight="1" x14ac:dyDescent="0.3">
      <c r="A2" s="1" t="s">
        <v>0</v>
      </c>
      <c r="B2" s="3" t="s">
        <v>76</v>
      </c>
      <c r="C2" s="3" t="s">
        <v>77</v>
      </c>
      <c r="D2" s="3" t="s">
        <v>78</v>
      </c>
      <c r="E2" s="3" t="s">
        <v>79</v>
      </c>
      <c r="F2" s="3" t="s">
        <v>80</v>
      </c>
      <c r="G2" s="3" t="s">
        <v>81</v>
      </c>
      <c r="H2" s="3" t="s">
        <v>82</v>
      </c>
      <c r="I2" s="1" t="s">
        <v>1</v>
      </c>
    </row>
    <row r="3" spans="1:9" ht="11.95" customHeight="1" x14ac:dyDescent="0.3">
      <c r="A3" s="1" t="s">
        <v>2</v>
      </c>
    </row>
    <row r="4" spans="1:9" ht="11.95" customHeight="1" x14ac:dyDescent="0.3">
      <c r="A4" s="4" t="s">
        <v>3</v>
      </c>
      <c r="B4" s="5">
        <v>16278.26</v>
      </c>
      <c r="C4" s="5">
        <v>56069.16</v>
      </c>
      <c r="D4" s="5">
        <v>3583.34</v>
      </c>
      <c r="E4" s="5">
        <v>5787.75</v>
      </c>
      <c r="F4" s="5">
        <v>7234.73</v>
      </c>
      <c r="G4" s="5">
        <v>687.03</v>
      </c>
      <c r="H4" s="5">
        <v>5064.3599999999997</v>
      </c>
      <c r="I4" s="14">
        <f t="shared" ref="I4:I10" si="0">SUM(B4:H4)</f>
        <v>94704.62999999999</v>
      </c>
    </row>
    <row r="5" spans="1:9" ht="11.95" customHeight="1" x14ac:dyDescent="0.3">
      <c r="A5" s="6" t="s">
        <v>4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13">
        <f t="shared" si="0"/>
        <v>0</v>
      </c>
    </row>
    <row r="6" spans="1:9" ht="11.95" customHeight="1" x14ac:dyDescent="0.3">
      <c r="A6" s="6" t="s">
        <v>5</v>
      </c>
      <c r="B6" s="7">
        <v>399.37</v>
      </c>
      <c r="C6" s="7">
        <v>1934.71</v>
      </c>
      <c r="D6" s="7">
        <v>443.75</v>
      </c>
      <c r="E6" s="7">
        <v>142</v>
      </c>
      <c r="F6" s="7">
        <v>177.5</v>
      </c>
      <c r="G6" s="7">
        <v>44.38</v>
      </c>
      <c r="H6" s="7">
        <v>124.25</v>
      </c>
      <c r="I6" s="15">
        <f t="shared" si="0"/>
        <v>3265.96</v>
      </c>
    </row>
    <row r="7" spans="1:9" ht="11.95" customHeight="1" x14ac:dyDescent="0.3">
      <c r="A7" s="4" t="s">
        <v>6</v>
      </c>
      <c r="B7" s="5">
        <f t="shared" ref="B7:H7" si="1">SUM(B4:B6)</f>
        <v>16677.63</v>
      </c>
      <c r="C7" s="5">
        <f t="shared" si="1"/>
        <v>58003.87</v>
      </c>
      <c r="D7" s="5">
        <f t="shared" si="1"/>
        <v>4027.09</v>
      </c>
      <c r="E7" s="5">
        <f t="shared" si="1"/>
        <v>5929.75</v>
      </c>
      <c r="F7" s="5">
        <f t="shared" si="1"/>
        <v>7412.23</v>
      </c>
      <c r="G7" s="5">
        <f t="shared" si="1"/>
        <v>731.41</v>
      </c>
      <c r="H7" s="5">
        <f t="shared" si="1"/>
        <v>5188.6099999999997</v>
      </c>
      <c r="I7" s="13">
        <f t="shared" si="0"/>
        <v>97970.59</v>
      </c>
    </row>
    <row r="8" spans="1:9" ht="11.95" customHeight="1" x14ac:dyDescent="0.3">
      <c r="A8" s="6" t="s">
        <v>7</v>
      </c>
      <c r="B8" s="7">
        <v>575.47</v>
      </c>
      <c r="C8" s="7">
        <v>1982.12</v>
      </c>
      <c r="D8" s="7">
        <v>126.67</v>
      </c>
      <c r="E8" s="7">
        <v>204.61</v>
      </c>
      <c r="F8" s="7">
        <v>255.76</v>
      </c>
      <c r="G8" s="7">
        <v>24.3</v>
      </c>
      <c r="H8" s="7">
        <v>179.03</v>
      </c>
      <c r="I8" s="13">
        <f t="shared" si="0"/>
        <v>3347.9600000000005</v>
      </c>
    </row>
    <row r="9" spans="1:9" ht="11.95" customHeight="1" x14ac:dyDescent="0.3">
      <c r="A9" s="6" t="s">
        <v>8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13">
        <f t="shared" si="0"/>
        <v>0</v>
      </c>
    </row>
    <row r="10" spans="1:9" ht="11.95" customHeight="1" x14ac:dyDescent="0.3">
      <c r="A10" s="8" t="s">
        <v>9</v>
      </c>
      <c r="B10" s="9">
        <f t="shared" ref="B10:H10" si="2">SUM(B7:B8) - B9</f>
        <v>17253.100000000002</v>
      </c>
      <c r="C10" s="9">
        <f t="shared" si="2"/>
        <v>59985.990000000005</v>
      </c>
      <c r="D10" s="9">
        <f t="shared" si="2"/>
        <v>4153.76</v>
      </c>
      <c r="E10" s="9">
        <f t="shared" si="2"/>
        <v>6134.36</v>
      </c>
      <c r="F10" s="9">
        <f t="shared" si="2"/>
        <v>7667.99</v>
      </c>
      <c r="G10" s="9">
        <f t="shared" si="2"/>
        <v>755.70999999999992</v>
      </c>
      <c r="H10" s="9">
        <f t="shared" si="2"/>
        <v>5367.6399999999994</v>
      </c>
      <c r="I10" s="16">
        <f t="shared" si="0"/>
        <v>101318.55000000002</v>
      </c>
    </row>
    <row r="11" spans="1:9" ht="6.05" customHeight="1" x14ac:dyDescent="0.3"/>
    <row r="12" spans="1:9" ht="11.95" customHeight="1" x14ac:dyDescent="0.3">
      <c r="A12" s="10" t="s">
        <v>10</v>
      </c>
    </row>
    <row r="13" spans="1:9" ht="11.95" customHeight="1" x14ac:dyDescent="0.3">
      <c r="A13" s="4" t="s">
        <v>11</v>
      </c>
      <c r="B13" s="5">
        <v>1432.02</v>
      </c>
      <c r="C13" s="5">
        <v>4932.6000000000004</v>
      </c>
      <c r="D13" s="5">
        <v>315.2</v>
      </c>
      <c r="E13" s="5">
        <v>509.23</v>
      </c>
      <c r="F13" s="5">
        <v>636.52</v>
      </c>
      <c r="G13" s="5">
        <v>60.42</v>
      </c>
      <c r="H13" s="5">
        <v>445.52</v>
      </c>
      <c r="I13" s="14">
        <f t="shared" ref="I13:I20" si="3">SUM(B13:H13)</f>
        <v>8331.510000000002</v>
      </c>
    </row>
    <row r="14" spans="1:9" ht="11.95" customHeight="1" x14ac:dyDescent="0.3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13">
        <f t="shared" si="3"/>
        <v>0</v>
      </c>
    </row>
    <row r="15" spans="1:9" ht="11.95" customHeight="1" x14ac:dyDescent="0.3">
      <c r="A15" s="6" t="s">
        <v>13</v>
      </c>
      <c r="B15" s="7">
        <v>83.23</v>
      </c>
      <c r="C15" s="7">
        <v>286.68</v>
      </c>
      <c r="D15" s="7">
        <v>18.329999999999998</v>
      </c>
      <c r="E15" s="7">
        <v>29.59</v>
      </c>
      <c r="F15" s="7">
        <v>36.99</v>
      </c>
      <c r="G15" s="7">
        <v>3.5</v>
      </c>
      <c r="H15" s="7">
        <v>25.91</v>
      </c>
      <c r="I15" s="13">
        <f t="shared" si="3"/>
        <v>484.23</v>
      </c>
    </row>
    <row r="16" spans="1:9" ht="11.95" customHeight="1" x14ac:dyDescent="0.3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13">
        <f t="shared" si="3"/>
        <v>0</v>
      </c>
    </row>
    <row r="17" spans="1:9" ht="11.95" customHeight="1" x14ac:dyDescent="0.3">
      <c r="A17" s="6" t="s">
        <v>15</v>
      </c>
      <c r="B17" s="7">
        <v>139.86000000000001</v>
      </c>
      <c r="C17" s="7">
        <v>481.81</v>
      </c>
      <c r="D17" s="7">
        <v>30.8</v>
      </c>
      <c r="E17" s="7">
        <v>49.77</v>
      </c>
      <c r="F17" s="7">
        <v>62.16</v>
      </c>
      <c r="G17" s="7">
        <v>5.88</v>
      </c>
      <c r="H17" s="7">
        <v>43.54</v>
      </c>
      <c r="I17" s="13">
        <f t="shared" si="3"/>
        <v>813.81999999999994</v>
      </c>
    </row>
    <row r="18" spans="1:9" ht="11.95" customHeight="1" x14ac:dyDescent="0.3">
      <c r="A18" s="6" t="s">
        <v>16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15">
        <f t="shared" si="3"/>
        <v>0</v>
      </c>
    </row>
    <row r="19" spans="1:9" ht="11.95" customHeight="1" x14ac:dyDescent="0.3">
      <c r="A19" s="4" t="s">
        <v>17</v>
      </c>
      <c r="B19" s="5">
        <f t="shared" ref="B19:H19" si="4">SUM(B13:B18)</f>
        <v>1655.1100000000001</v>
      </c>
      <c r="C19" s="5">
        <f t="shared" si="4"/>
        <v>5701.0900000000011</v>
      </c>
      <c r="D19" s="5">
        <f t="shared" si="4"/>
        <v>364.33</v>
      </c>
      <c r="E19" s="5">
        <f t="shared" si="4"/>
        <v>588.59</v>
      </c>
      <c r="F19" s="5">
        <f t="shared" si="4"/>
        <v>735.67</v>
      </c>
      <c r="G19" s="5">
        <f t="shared" si="4"/>
        <v>69.8</v>
      </c>
      <c r="H19" s="5">
        <f t="shared" si="4"/>
        <v>514.97</v>
      </c>
      <c r="I19" s="16">
        <f t="shared" si="3"/>
        <v>9629.56</v>
      </c>
    </row>
    <row r="20" spans="1:9" ht="11.95" customHeight="1" x14ac:dyDescent="0.3">
      <c r="A20" s="1" t="s">
        <v>18</v>
      </c>
      <c r="B20" s="9">
        <f t="shared" ref="B20:H20" si="5">B10-B19</f>
        <v>15597.990000000002</v>
      </c>
      <c r="C20" s="9">
        <f t="shared" si="5"/>
        <v>54284.9</v>
      </c>
      <c r="D20" s="9">
        <f t="shared" si="5"/>
        <v>3789.4300000000003</v>
      </c>
      <c r="E20" s="9">
        <f t="shared" si="5"/>
        <v>5545.7699999999995</v>
      </c>
      <c r="F20" s="9">
        <f t="shared" si="5"/>
        <v>6932.32</v>
      </c>
      <c r="G20" s="9">
        <f t="shared" si="5"/>
        <v>685.91</v>
      </c>
      <c r="H20" s="9">
        <f t="shared" si="5"/>
        <v>4852.6699999999992</v>
      </c>
      <c r="I20" s="16">
        <f t="shared" si="3"/>
        <v>91688.99</v>
      </c>
    </row>
    <row r="21" spans="1:9" ht="6.05" customHeight="1" x14ac:dyDescent="0.3"/>
    <row r="22" spans="1:9" ht="11.95" customHeight="1" x14ac:dyDescent="0.3">
      <c r="A22" s="10" t="s">
        <v>19</v>
      </c>
    </row>
    <row r="23" spans="1:9" ht="11.95" customHeight="1" x14ac:dyDescent="0.3">
      <c r="A23" s="4" t="s">
        <v>20</v>
      </c>
      <c r="B23" s="5">
        <v>269.91000000000003</v>
      </c>
      <c r="C23" s="5">
        <v>938.4</v>
      </c>
      <c r="D23" s="5">
        <v>64.97</v>
      </c>
      <c r="E23" s="5">
        <v>95.98</v>
      </c>
      <c r="F23" s="5">
        <v>119.95</v>
      </c>
      <c r="G23" s="5">
        <v>11.82</v>
      </c>
      <c r="H23" s="5">
        <v>83.95</v>
      </c>
      <c r="I23" s="14">
        <f t="shared" ref="I23:I28" si="6">SUM(B23:H23)</f>
        <v>1584.98</v>
      </c>
    </row>
    <row r="24" spans="1:9" ht="11.95" customHeight="1" x14ac:dyDescent="0.3">
      <c r="A24" s="6" t="s">
        <v>21</v>
      </c>
      <c r="B24" s="7">
        <v>28.78</v>
      </c>
      <c r="C24" s="7">
        <v>99.1</v>
      </c>
      <c r="D24" s="7">
        <v>6.32</v>
      </c>
      <c r="E24" s="7">
        <v>10.220000000000001</v>
      </c>
      <c r="F24" s="7">
        <v>12.8</v>
      </c>
      <c r="G24" s="7">
        <v>1.22</v>
      </c>
      <c r="H24" s="7">
        <v>8.94</v>
      </c>
      <c r="I24" s="13">
        <f t="shared" si="6"/>
        <v>167.38</v>
      </c>
    </row>
    <row r="25" spans="1:9" ht="11.95" customHeight="1" x14ac:dyDescent="0.3">
      <c r="A25" s="6" t="s">
        <v>22</v>
      </c>
      <c r="B25" s="7">
        <v>2.58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13">
        <f t="shared" si="6"/>
        <v>2.58</v>
      </c>
    </row>
    <row r="26" spans="1:9" ht="11.95" customHeight="1" x14ac:dyDescent="0.3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13">
        <f t="shared" si="6"/>
        <v>0</v>
      </c>
    </row>
    <row r="27" spans="1:9" ht="11.95" customHeight="1" x14ac:dyDescent="0.3">
      <c r="A27" s="6" t="s">
        <v>24</v>
      </c>
      <c r="B27" s="7">
        <v>190.69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13">
        <f t="shared" si="6"/>
        <v>190.69</v>
      </c>
    </row>
    <row r="28" spans="1:9" ht="11.95" customHeight="1" x14ac:dyDescent="0.3">
      <c r="A28" s="8" t="s">
        <v>25</v>
      </c>
      <c r="B28" s="9">
        <f t="shared" ref="B28:H28" si="7">SUM(B23:B27)</f>
        <v>491.96000000000004</v>
      </c>
      <c r="C28" s="9">
        <f t="shared" si="7"/>
        <v>1037.5</v>
      </c>
      <c r="D28" s="9">
        <f t="shared" si="7"/>
        <v>71.289999999999992</v>
      </c>
      <c r="E28" s="9">
        <f t="shared" si="7"/>
        <v>106.2</v>
      </c>
      <c r="F28" s="9">
        <f t="shared" si="7"/>
        <v>132.75</v>
      </c>
      <c r="G28" s="9">
        <f t="shared" si="7"/>
        <v>13.040000000000001</v>
      </c>
      <c r="H28" s="9">
        <f t="shared" si="7"/>
        <v>92.89</v>
      </c>
      <c r="I28" s="16">
        <f t="shared" si="6"/>
        <v>1945.63</v>
      </c>
    </row>
    <row r="29" spans="1:9" ht="6.05" customHeight="1" x14ac:dyDescent="0.3"/>
    <row r="30" spans="1:9" ht="11.95" customHeight="1" x14ac:dyDescent="0.3">
      <c r="A30" s="8" t="s">
        <v>26</v>
      </c>
      <c r="B30" s="9">
        <f t="shared" ref="B30:H30" si="8">B20-B28</f>
        <v>15106.030000000002</v>
      </c>
      <c r="C30" s="9">
        <f t="shared" si="8"/>
        <v>53247.4</v>
      </c>
      <c r="D30" s="9">
        <f t="shared" si="8"/>
        <v>3718.1400000000003</v>
      </c>
      <c r="E30" s="9">
        <f t="shared" si="8"/>
        <v>5439.57</v>
      </c>
      <c r="F30" s="9">
        <f t="shared" si="8"/>
        <v>6799.57</v>
      </c>
      <c r="G30" s="9">
        <f t="shared" si="8"/>
        <v>672.87</v>
      </c>
      <c r="H30" s="9">
        <f t="shared" si="8"/>
        <v>4759.7799999999988</v>
      </c>
      <c r="I30" s="16">
        <f>SUM(B30:H30)</f>
        <v>89743.360000000015</v>
      </c>
    </row>
    <row r="31" spans="1:9" ht="11.95" customHeight="1" x14ac:dyDescent="0.3">
      <c r="A31" s="6" t="s">
        <v>27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13">
        <f>SUM(B31:H31)</f>
        <v>0</v>
      </c>
    </row>
    <row r="32" spans="1:9" ht="11.95" customHeight="1" x14ac:dyDescent="0.3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13">
        <f>SUM(B32:H32)</f>
        <v>0</v>
      </c>
    </row>
    <row r="33" spans="1:10" ht="11.95" customHeight="1" x14ac:dyDescent="0.3">
      <c r="A33" s="1" t="s">
        <v>29</v>
      </c>
      <c r="B33" s="9">
        <f t="shared" ref="B33:H33" si="9">B30-SUM(B31:B32)</f>
        <v>15106.030000000002</v>
      </c>
      <c r="C33" s="9">
        <f t="shared" si="9"/>
        <v>53247.4</v>
      </c>
      <c r="D33" s="9">
        <f t="shared" si="9"/>
        <v>3718.1400000000003</v>
      </c>
      <c r="E33" s="9">
        <f t="shared" si="9"/>
        <v>5439.57</v>
      </c>
      <c r="F33" s="9">
        <f t="shared" si="9"/>
        <v>6799.57</v>
      </c>
      <c r="G33" s="9">
        <f t="shared" si="9"/>
        <v>672.87</v>
      </c>
      <c r="H33" s="9">
        <f t="shared" si="9"/>
        <v>4759.7799999999988</v>
      </c>
      <c r="I33" s="16">
        <f>SUM(B33:H33)</f>
        <v>89743.360000000015</v>
      </c>
    </row>
    <row r="34" spans="1:10" ht="11.95" customHeight="1" x14ac:dyDescent="0.3">
      <c r="B34" s="17" t="s">
        <v>31</v>
      </c>
      <c r="C34" s="22"/>
      <c r="D34" s="22"/>
      <c r="E34" s="22"/>
    </row>
    <row r="35" spans="1:10" ht="11.95" customHeight="1" x14ac:dyDescent="0.3">
      <c r="B35" s="17" t="s">
        <v>32</v>
      </c>
      <c r="C35" s="22"/>
      <c r="D35" s="22"/>
      <c r="E35" s="22"/>
      <c r="F35" s="21" t="s">
        <v>33</v>
      </c>
      <c r="G35" s="21"/>
      <c r="H35" s="21"/>
      <c r="I35" s="20" t="s">
        <v>34</v>
      </c>
      <c r="J35" s="18"/>
    </row>
    <row r="36" spans="1:10" ht="11.95" customHeight="1" x14ac:dyDescent="0.3">
      <c r="B36" s="17" t="s">
        <v>35</v>
      </c>
      <c r="C36" s="22"/>
      <c r="D36" s="22"/>
      <c r="E36" s="22"/>
    </row>
    <row r="37" spans="1:10" ht="11.95" customHeight="1" x14ac:dyDescent="0.3">
      <c r="B37" s="21"/>
      <c r="C37" s="21"/>
      <c r="D37" s="21"/>
      <c r="F37" s="12"/>
      <c r="G37" s="12"/>
      <c r="H37" s="12"/>
      <c r="I37" s="20" t="s">
        <v>36</v>
      </c>
      <c r="J37" s="18"/>
    </row>
    <row r="38" spans="1:10" ht="11.95" customHeight="1" x14ac:dyDescent="0.3">
      <c r="B38" s="17" t="s">
        <v>37</v>
      </c>
      <c r="C38" s="22"/>
      <c r="D38" s="22"/>
    </row>
    <row r="39" spans="1:10" ht="11.95" customHeight="1" x14ac:dyDescent="0.3"/>
    <row r="40" spans="1:10" ht="11.95" customHeight="1" x14ac:dyDescent="0.3"/>
    <row r="41" spans="1:10" ht="11.95" customHeight="1" x14ac:dyDescent="0.3"/>
    <row r="42" spans="1:10" ht="11.95" customHeight="1" x14ac:dyDescent="0.3"/>
    <row r="43" spans="1:10" ht="11.95" customHeight="1" x14ac:dyDescent="0.3"/>
    <row r="44" spans="1:10" ht="11.95" customHeight="1" x14ac:dyDescent="0.3"/>
    <row r="45" spans="1:10" ht="11.95" customHeight="1" x14ac:dyDescent="0.3"/>
    <row r="46" spans="1:10" ht="11.95" customHeight="1" x14ac:dyDescent="0.3"/>
    <row r="47" spans="1:10" ht="11.95" customHeight="1" x14ac:dyDescent="0.3"/>
    <row r="48" spans="1:10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8">
    <mergeCell ref="B37:D37"/>
    <mergeCell ref="I37:J37"/>
    <mergeCell ref="B38:D38"/>
    <mergeCell ref="B34:E34"/>
    <mergeCell ref="B35:E35"/>
    <mergeCell ref="F35:H35"/>
    <mergeCell ref="I35:J35"/>
    <mergeCell ref="B36:E36"/>
  </mergeCells>
  <pageMargins left="0.7" right="0.7" top="0.75" bottom="0.75" header="0.3" footer="0.3"/>
  <pageSetup orientation="landscape"/>
  <headerFooter differentOddEven="1" differentFirst="1">
    <oddHeader>&amp;CAUDITOR'S OFFICE, MADISON COUNTY
STATEMENT OF SEMI-ANNUAL APPORTIONMENT OF TAXES
MADE AT THE FIRST HALF REAL ESTATE SETTLEMENT TAX YEAR 2025, WITH THE COUNTY TREASURER FOR MECHANICSBURG EVSD</oddHeader>
    <evenHeader>&amp;CAUDITOR'S OFFICE, MADISON COUNTY
STATEMENT OF SEMI-ANNUAL APPORTIONMENT OF TAXES
MADE AT THE FIRST HALF REAL ESTATE SETTLEMENT TAX YEAR 2025, WITH THE COUNTY TREASURER FOR MECHANICSBURG EVSD</evenHeader>
    <firstHeader>&amp;CAUDITOR'S OFFICE, MADISON COUNTY
STATEMENT OF SEMI-ANNUAL APPORTIONMENT OF TAXES
MADE AT THE FIRST HALF REAL ESTATE SETTLEMENT TAX YEAR 2025, WITH THE COUNTY TREASURER FOR MECHANICSBURG EVSD</first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N99"/>
  <sheetViews>
    <sheetView workbookViewId="0"/>
  </sheetViews>
  <sheetFormatPr defaultRowHeight="12.45" customHeight="1" x14ac:dyDescent="0.3"/>
  <cols>
    <col min="1" max="1" width="23" customWidth="1"/>
    <col min="2" max="13" width="11" style="2" customWidth="1"/>
    <col min="14" max="14" width="11" customWidth="1"/>
  </cols>
  <sheetData>
    <row r="2" spans="1:14" ht="29.95" customHeight="1" x14ac:dyDescent="0.3">
      <c r="A2" s="1" t="s">
        <v>0</v>
      </c>
      <c r="B2" s="3" t="s">
        <v>83</v>
      </c>
      <c r="C2" s="3" t="s">
        <v>84</v>
      </c>
      <c r="D2" s="3" t="s">
        <v>85</v>
      </c>
      <c r="E2" s="3" t="s">
        <v>86</v>
      </c>
      <c r="F2" s="3" t="s">
        <v>87</v>
      </c>
      <c r="G2" s="3" t="s">
        <v>88</v>
      </c>
      <c r="H2" s="3" t="s">
        <v>89</v>
      </c>
      <c r="I2" s="3" t="s">
        <v>90</v>
      </c>
      <c r="J2" s="3" t="s">
        <v>91</v>
      </c>
      <c r="K2" s="3" t="s">
        <v>92</v>
      </c>
      <c r="L2" s="3" t="s">
        <v>93</v>
      </c>
      <c r="M2" s="3" t="s">
        <v>94</v>
      </c>
      <c r="N2" s="1" t="s">
        <v>1</v>
      </c>
    </row>
    <row r="3" spans="1:14" ht="11.95" customHeight="1" x14ac:dyDescent="0.3">
      <c r="A3" s="1" t="s">
        <v>2</v>
      </c>
    </row>
    <row r="4" spans="1:14" ht="11.95" customHeight="1" x14ac:dyDescent="0.3">
      <c r="A4" s="4" t="s">
        <v>3</v>
      </c>
      <c r="B4" s="5">
        <v>3461.22</v>
      </c>
      <c r="C4" s="5">
        <v>1081.75</v>
      </c>
      <c r="D4" s="5">
        <v>18187.900000000001</v>
      </c>
      <c r="E4" s="5">
        <v>1449.37</v>
      </c>
      <c r="F4" s="5">
        <v>270.43</v>
      </c>
      <c r="G4" s="5">
        <v>198.33</v>
      </c>
      <c r="H4" s="5">
        <v>270.43</v>
      </c>
      <c r="I4" s="5">
        <v>843.68</v>
      </c>
      <c r="J4" s="5">
        <v>218.88</v>
      </c>
      <c r="K4" s="5">
        <v>3461.22</v>
      </c>
      <c r="L4" s="5">
        <v>2544.4899999999998</v>
      </c>
      <c r="M4" s="5">
        <v>280.92</v>
      </c>
      <c r="N4" s="14">
        <f t="shared" ref="N4:N10" si="0">SUM(B4:M4)</f>
        <v>32268.620000000003</v>
      </c>
    </row>
    <row r="5" spans="1:14" ht="11.95" customHeight="1" x14ac:dyDescent="0.3">
      <c r="A5" s="6" t="s">
        <v>4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13">
        <f t="shared" si="0"/>
        <v>0</v>
      </c>
    </row>
    <row r="6" spans="1:14" ht="11.95" customHeight="1" x14ac:dyDescent="0.3">
      <c r="A6" s="6" t="s">
        <v>5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15">
        <f t="shared" si="0"/>
        <v>0</v>
      </c>
    </row>
    <row r="7" spans="1:14" ht="11.95" customHeight="1" x14ac:dyDescent="0.3">
      <c r="A7" s="4" t="s">
        <v>6</v>
      </c>
      <c r="B7" s="5">
        <f t="shared" ref="B7:M7" si="1">SUM(B4:B6)</f>
        <v>3461.22</v>
      </c>
      <c r="C7" s="5">
        <f t="shared" si="1"/>
        <v>1081.75</v>
      </c>
      <c r="D7" s="5">
        <f t="shared" si="1"/>
        <v>18187.900000000001</v>
      </c>
      <c r="E7" s="5">
        <f t="shared" si="1"/>
        <v>1449.37</v>
      </c>
      <c r="F7" s="5">
        <f t="shared" si="1"/>
        <v>270.43</v>
      </c>
      <c r="G7" s="5">
        <f t="shared" si="1"/>
        <v>198.33</v>
      </c>
      <c r="H7" s="5">
        <f t="shared" si="1"/>
        <v>270.43</v>
      </c>
      <c r="I7" s="5">
        <f t="shared" si="1"/>
        <v>843.68</v>
      </c>
      <c r="J7" s="5">
        <f t="shared" si="1"/>
        <v>218.88</v>
      </c>
      <c r="K7" s="5">
        <f t="shared" si="1"/>
        <v>3461.22</v>
      </c>
      <c r="L7" s="5">
        <f t="shared" si="1"/>
        <v>2544.4899999999998</v>
      </c>
      <c r="M7" s="5">
        <f t="shared" si="1"/>
        <v>280.92</v>
      </c>
      <c r="N7" s="13">
        <f t="shared" si="0"/>
        <v>32268.620000000003</v>
      </c>
    </row>
    <row r="8" spans="1:14" ht="11.95" customHeight="1" x14ac:dyDescent="0.3">
      <c r="A8" s="6" t="s">
        <v>7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13">
        <f t="shared" si="0"/>
        <v>0</v>
      </c>
    </row>
    <row r="9" spans="1:14" ht="11.95" customHeight="1" x14ac:dyDescent="0.3">
      <c r="A9" s="6" t="s">
        <v>8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13">
        <f t="shared" si="0"/>
        <v>0</v>
      </c>
    </row>
    <row r="10" spans="1:14" ht="11.95" customHeight="1" x14ac:dyDescent="0.3">
      <c r="A10" s="8" t="s">
        <v>9</v>
      </c>
      <c r="B10" s="9">
        <f t="shared" ref="B10:M10" si="2">SUM(B7:B8) - B9</f>
        <v>3461.22</v>
      </c>
      <c r="C10" s="9">
        <f t="shared" si="2"/>
        <v>1081.75</v>
      </c>
      <c r="D10" s="9">
        <f t="shared" si="2"/>
        <v>18187.900000000001</v>
      </c>
      <c r="E10" s="9">
        <f t="shared" si="2"/>
        <v>1449.37</v>
      </c>
      <c r="F10" s="9">
        <f t="shared" si="2"/>
        <v>270.43</v>
      </c>
      <c r="G10" s="9">
        <f t="shared" si="2"/>
        <v>198.33</v>
      </c>
      <c r="H10" s="9">
        <f t="shared" si="2"/>
        <v>270.43</v>
      </c>
      <c r="I10" s="9">
        <f t="shared" si="2"/>
        <v>843.68</v>
      </c>
      <c r="J10" s="9">
        <f t="shared" si="2"/>
        <v>218.88</v>
      </c>
      <c r="K10" s="9">
        <f t="shared" si="2"/>
        <v>3461.22</v>
      </c>
      <c r="L10" s="9">
        <f t="shared" si="2"/>
        <v>2544.4899999999998</v>
      </c>
      <c r="M10" s="9">
        <f t="shared" si="2"/>
        <v>280.92</v>
      </c>
      <c r="N10" s="16">
        <f t="shared" si="0"/>
        <v>32268.620000000003</v>
      </c>
    </row>
    <row r="11" spans="1:14" ht="6.05" customHeight="1" x14ac:dyDescent="0.3"/>
    <row r="12" spans="1:14" ht="11.95" customHeight="1" x14ac:dyDescent="0.3">
      <c r="A12" s="10" t="s">
        <v>10</v>
      </c>
    </row>
    <row r="13" spans="1:14" ht="11.95" customHeight="1" x14ac:dyDescent="0.3">
      <c r="A13" s="4" t="s">
        <v>11</v>
      </c>
      <c r="B13" s="5">
        <v>342.89</v>
      </c>
      <c r="C13" s="5">
        <v>107.2</v>
      </c>
      <c r="D13" s="5">
        <v>1801.71</v>
      </c>
      <c r="E13" s="5">
        <v>143.55000000000001</v>
      </c>
      <c r="F13" s="5">
        <v>26.79</v>
      </c>
      <c r="G13" s="5">
        <v>19.64</v>
      </c>
      <c r="H13" s="5">
        <v>26.79</v>
      </c>
      <c r="I13" s="5">
        <v>83.58</v>
      </c>
      <c r="J13" s="5">
        <v>21.68</v>
      </c>
      <c r="K13" s="5">
        <v>342.89</v>
      </c>
      <c r="L13" s="5">
        <v>0</v>
      </c>
      <c r="M13" s="5">
        <v>0</v>
      </c>
      <c r="N13" s="14">
        <f t="shared" ref="N13:N20" si="3">SUM(B13:M13)</f>
        <v>2916.72</v>
      </c>
    </row>
    <row r="14" spans="1:14" ht="11.95" customHeight="1" x14ac:dyDescent="0.3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13">
        <f t="shared" si="3"/>
        <v>0</v>
      </c>
    </row>
    <row r="15" spans="1:14" ht="11.95" customHeight="1" x14ac:dyDescent="0.3">
      <c r="A15" s="6" t="s">
        <v>13</v>
      </c>
      <c r="B15" s="7">
        <v>42.12</v>
      </c>
      <c r="C15" s="7">
        <v>13.15</v>
      </c>
      <c r="D15" s="7">
        <v>221.24</v>
      </c>
      <c r="E15" s="7">
        <v>17.63</v>
      </c>
      <c r="F15" s="7">
        <v>3.27</v>
      </c>
      <c r="G15" s="7">
        <v>2.4</v>
      </c>
      <c r="H15" s="7">
        <v>3.27</v>
      </c>
      <c r="I15" s="7">
        <v>10.27</v>
      </c>
      <c r="J15" s="7">
        <v>2.68</v>
      </c>
      <c r="K15" s="7">
        <v>42.12</v>
      </c>
      <c r="L15" s="7">
        <v>0</v>
      </c>
      <c r="M15" s="7">
        <v>0</v>
      </c>
      <c r="N15" s="13">
        <f t="shared" si="3"/>
        <v>358.14999999999992</v>
      </c>
    </row>
    <row r="16" spans="1:14" ht="11.95" customHeight="1" x14ac:dyDescent="0.3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13">
        <f t="shared" si="3"/>
        <v>0</v>
      </c>
    </row>
    <row r="17" spans="1:14" ht="11.95" customHeight="1" x14ac:dyDescent="0.3">
      <c r="A17" s="6" t="s">
        <v>15</v>
      </c>
      <c r="B17" s="7">
        <v>56.84</v>
      </c>
      <c r="C17" s="7">
        <v>17.760000000000002</v>
      </c>
      <c r="D17" s="7">
        <v>298.68</v>
      </c>
      <c r="E17" s="7">
        <v>23.8</v>
      </c>
      <c r="F17" s="7">
        <v>4.4400000000000004</v>
      </c>
      <c r="G17" s="7">
        <v>3.24</v>
      </c>
      <c r="H17" s="7">
        <v>4.4400000000000004</v>
      </c>
      <c r="I17" s="7">
        <v>13.84</v>
      </c>
      <c r="J17" s="7">
        <v>3.6</v>
      </c>
      <c r="K17" s="7">
        <v>56.84</v>
      </c>
      <c r="L17" s="7">
        <v>47.72</v>
      </c>
      <c r="M17" s="7">
        <v>5.28</v>
      </c>
      <c r="N17" s="13">
        <f t="shared" si="3"/>
        <v>536.48</v>
      </c>
    </row>
    <row r="18" spans="1:14" ht="11.95" customHeight="1" x14ac:dyDescent="0.3">
      <c r="A18" s="6" t="s">
        <v>16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15">
        <f t="shared" si="3"/>
        <v>0</v>
      </c>
    </row>
    <row r="19" spans="1:14" ht="11.95" customHeight="1" x14ac:dyDescent="0.3">
      <c r="A19" s="4" t="s">
        <v>17</v>
      </c>
      <c r="B19" s="5">
        <f t="shared" ref="B19:M19" si="4">SUM(B13:B18)</f>
        <v>441.85</v>
      </c>
      <c r="C19" s="5">
        <f t="shared" si="4"/>
        <v>138.11000000000001</v>
      </c>
      <c r="D19" s="5">
        <f t="shared" si="4"/>
        <v>2321.63</v>
      </c>
      <c r="E19" s="5">
        <f t="shared" si="4"/>
        <v>184.98000000000002</v>
      </c>
      <c r="F19" s="5">
        <f t="shared" si="4"/>
        <v>34.5</v>
      </c>
      <c r="G19" s="5">
        <f t="shared" si="4"/>
        <v>25.28</v>
      </c>
      <c r="H19" s="5">
        <f t="shared" si="4"/>
        <v>34.5</v>
      </c>
      <c r="I19" s="5">
        <f t="shared" si="4"/>
        <v>107.69</v>
      </c>
      <c r="J19" s="5">
        <f t="shared" si="4"/>
        <v>27.96</v>
      </c>
      <c r="K19" s="5">
        <f t="shared" si="4"/>
        <v>441.85</v>
      </c>
      <c r="L19" s="5">
        <f t="shared" si="4"/>
        <v>47.72</v>
      </c>
      <c r="M19" s="5">
        <f t="shared" si="4"/>
        <v>5.28</v>
      </c>
      <c r="N19" s="16">
        <f t="shared" si="3"/>
        <v>3811.3500000000004</v>
      </c>
    </row>
    <row r="20" spans="1:14" ht="11.95" customHeight="1" x14ac:dyDescent="0.3">
      <c r="A20" s="1" t="s">
        <v>18</v>
      </c>
      <c r="B20" s="9">
        <f t="shared" ref="B20:M20" si="5">B10-B19</f>
        <v>3019.37</v>
      </c>
      <c r="C20" s="9">
        <f t="shared" si="5"/>
        <v>943.64</v>
      </c>
      <c r="D20" s="9">
        <f t="shared" si="5"/>
        <v>15866.27</v>
      </c>
      <c r="E20" s="9">
        <f t="shared" si="5"/>
        <v>1264.3899999999999</v>
      </c>
      <c r="F20" s="9">
        <f t="shared" si="5"/>
        <v>235.93</v>
      </c>
      <c r="G20" s="9">
        <f t="shared" si="5"/>
        <v>173.05</v>
      </c>
      <c r="H20" s="9">
        <f t="shared" si="5"/>
        <v>235.93</v>
      </c>
      <c r="I20" s="9">
        <f t="shared" si="5"/>
        <v>735.99</v>
      </c>
      <c r="J20" s="9">
        <f t="shared" si="5"/>
        <v>190.92</v>
      </c>
      <c r="K20" s="9">
        <f t="shared" si="5"/>
        <v>3019.37</v>
      </c>
      <c r="L20" s="9">
        <f t="shared" si="5"/>
        <v>2496.77</v>
      </c>
      <c r="M20" s="9">
        <f t="shared" si="5"/>
        <v>275.64000000000004</v>
      </c>
      <c r="N20" s="16">
        <f t="shared" si="3"/>
        <v>28457.269999999997</v>
      </c>
    </row>
    <row r="21" spans="1:14" ht="6.05" customHeight="1" x14ac:dyDescent="0.3"/>
    <row r="22" spans="1:14" ht="11.95" customHeight="1" x14ac:dyDescent="0.3">
      <c r="A22" s="10" t="s">
        <v>19</v>
      </c>
    </row>
    <row r="23" spans="1:14" ht="11.95" customHeight="1" x14ac:dyDescent="0.3">
      <c r="A23" s="4" t="s">
        <v>20</v>
      </c>
      <c r="B23" s="5">
        <v>54.15</v>
      </c>
      <c r="C23" s="5">
        <v>16.93</v>
      </c>
      <c r="D23" s="5">
        <v>284.54000000000002</v>
      </c>
      <c r="E23" s="5">
        <v>22.67</v>
      </c>
      <c r="F23" s="5">
        <v>4.21</v>
      </c>
      <c r="G23" s="5">
        <v>3.11</v>
      </c>
      <c r="H23" s="5">
        <v>4.21</v>
      </c>
      <c r="I23" s="5">
        <v>13.21</v>
      </c>
      <c r="J23" s="5">
        <v>3.43</v>
      </c>
      <c r="K23" s="5">
        <v>54.15</v>
      </c>
      <c r="L23" s="5">
        <v>39.799999999999997</v>
      </c>
      <c r="M23" s="5">
        <v>4.38</v>
      </c>
      <c r="N23" s="14">
        <f t="shared" ref="N23:N28" si="6">SUM(B23:M23)</f>
        <v>504.78999999999996</v>
      </c>
    </row>
    <row r="24" spans="1:14" ht="11.95" customHeight="1" x14ac:dyDescent="0.3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13">
        <f t="shared" si="6"/>
        <v>0</v>
      </c>
    </row>
    <row r="25" spans="1:14" ht="11.95" customHeight="1" x14ac:dyDescent="0.3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13">
        <f t="shared" si="6"/>
        <v>0</v>
      </c>
    </row>
    <row r="26" spans="1:14" ht="11.95" customHeight="1" x14ac:dyDescent="0.3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13">
        <f t="shared" si="6"/>
        <v>0</v>
      </c>
    </row>
    <row r="27" spans="1:14" ht="11.95" customHeight="1" x14ac:dyDescent="0.3">
      <c r="A27" s="6" t="s">
        <v>24</v>
      </c>
      <c r="B27" s="7">
        <v>249.05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13">
        <f t="shared" si="6"/>
        <v>249.05</v>
      </c>
    </row>
    <row r="28" spans="1:14" ht="11.95" customHeight="1" x14ac:dyDescent="0.3">
      <c r="A28" s="8" t="s">
        <v>25</v>
      </c>
      <c r="B28" s="9">
        <f t="shared" ref="B28:M28" si="7">SUM(B23:B27)</f>
        <v>303.2</v>
      </c>
      <c r="C28" s="9">
        <f t="shared" si="7"/>
        <v>16.93</v>
      </c>
      <c r="D28" s="9">
        <f t="shared" si="7"/>
        <v>284.54000000000002</v>
      </c>
      <c r="E28" s="9">
        <f t="shared" si="7"/>
        <v>22.67</v>
      </c>
      <c r="F28" s="9">
        <f t="shared" si="7"/>
        <v>4.21</v>
      </c>
      <c r="G28" s="9">
        <f t="shared" si="7"/>
        <v>3.11</v>
      </c>
      <c r="H28" s="9">
        <f t="shared" si="7"/>
        <v>4.21</v>
      </c>
      <c r="I28" s="9">
        <f t="shared" si="7"/>
        <v>13.21</v>
      </c>
      <c r="J28" s="9">
        <f t="shared" si="7"/>
        <v>3.43</v>
      </c>
      <c r="K28" s="9">
        <f t="shared" si="7"/>
        <v>54.15</v>
      </c>
      <c r="L28" s="9">
        <f t="shared" si="7"/>
        <v>39.799999999999997</v>
      </c>
      <c r="M28" s="9">
        <f t="shared" si="7"/>
        <v>4.38</v>
      </c>
      <c r="N28" s="16">
        <f t="shared" si="6"/>
        <v>753.84</v>
      </c>
    </row>
    <row r="29" spans="1:14" ht="6.05" customHeight="1" x14ac:dyDescent="0.3"/>
    <row r="30" spans="1:14" ht="11.95" customHeight="1" x14ac:dyDescent="0.3">
      <c r="A30" s="8" t="s">
        <v>26</v>
      </c>
      <c r="B30" s="9">
        <f t="shared" ref="B30:M30" si="8">B20-B28</f>
        <v>2716.17</v>
      </c>
      <c r="C30" s="9">
        <f t="shared" si="8"/>
        <v>926.71</v>
      </c>
      <c r="D30" s="9">
        <f t="shared" si="8"/>
        <v>15581.73</v>
      </c>
      <c r="E30" s="9">
        <f t="shared" si="8"/>
        <v>1241.7199999999998</v>
      </c>
      <c r="F30" s="9">
        <f t="shared" si="8"/>
        <v>231.72</v>
      </c>
      <c r="G30" s="9">
        <f t="shared" si="8"/>
        <v>169.94</v>
      </c>
      <c r="H30" s="9">
        <f t="shared" si="8"/>
        <v>231.72</v>
      </c>
      <c r="I30" s="9">
        <f t="shared" si="8"/>
        <v>722.78</v>
      </c>
      <c r="J30" s="9">
        <f t="shared" si="8"/>
        <v>187.48999999999998</v>
      </c>
      <c r="K30" s="9">
        <f t="shared" si="8"/>
        <v>2965.22</v>
      </c>
      <c r="L30" s="9">
        <f t="shared" si="8"/>
        <v>2456.9699999999998</v>
      </c>
      <c r="M30" s="9">
        <f t="shared" si="8"/>
        <v>271.26000000000005</v>
      </c>
      <c r="N30" s="16">
        <f>SUM(B30:M30)</f>
        <v>27703.430000000004</v>
      </c>
    </row>
    <row r="31" spans="1:14" ht="11.95" customHeight="1" x14ac:dyDescent="0.3">
      <c r="A31" s="6" t="s">
        <v>27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13">
        <f>SUM(B31:M31)</f>
        <v>0</v>
      </c>
    </row>
    <row r="32" spans="1:14" ht="11.95" customHeight="1" x14ac:dyDescent="0.3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13">
        <f>SUM(B32:M32)</f>
        <v>0</v>
      </c>
    </row>
    <row r="33" spans="1:14" ht="11.95" customHeight="1" x14ac:dyDescent="0.3">
      <c r="A33" s="1" t="s">
        <v>29</v>
      </c>
      <c r="B33" s="9">
        <f t="shared" ref="B33:M33" si="9">B30-SUM(B31:B32)</f>
        <v>2716.17</v>
      </c>
      <c r="C33" s="9">
        <f t="shared" si="9"/>
        <v>926.71</v>
      </c>
      <c r="D33" s="9">
        <f t="shared" si="9"/>
        <v>15581.73</v>
      </c>
      <c r="E33" s="9">
        <f t="shared" si="9"/>
        <v>1241.7199999999998</v>
      </c>
      <c r="F33" s="9">
        <f t="shared" si="9"/>
        <v>231.72</v>
      </c>
      <c r="G33" s="9">
        <f t="shared" si="9"/>
        <v>169.94</v>
      </c>
      <c r="H33" s="9">
        <f t="shared" si="9"/>
        <v>231.72</v>
      </c>
      <c r="I33" s="9">
        <f t="shared" si="9"/>
        <v>722.78</v>
      </c>
      <c r="J33" s="9">
        <f t="shared" si="9"/>
        <v>187.48999999999998</v>
      </c>
      <c r="K33" s="9">
        <f t="shared" si="9"/>
        <v>2965.22</v>
      </c>
      <c r="L33" s="9">
        <f t="shared" si="9"/>
        <v>2456.9699999999998</v>
      </c>
      <c r="M33" s="9">
        <f t="shared" si="9"/>
        <v>271.26000000000005</v>
      </c>
      <c r="N33" s="16">
        <f>SUM(B33:M33)</f>
        <v>27703.430000000004</v>
      </c>
    </row>
    <row r="34" spans="1:14" ht="11.95" customHeight="1" x14ac:dyDescent="0.3">
      <c r="B34" s="17" t="s">
        <v>31</v>
      </c>
      <c r="C34" s="22"/>
      <c r="D34" s="22"/>
      <c r="E34" s="22"/>
    </row>
    <row r="35" spans="1:14" ht="11.95" customHeight="1" x14ac:dyDescent="0.3">
      <c r="B35" s="17" t="s">
        <v>32</v>
      </c>
      <c r="C35" s="22"/>
      <c r="D35" s="22"/>
      <c r="E35" s="22"/>
      <c r="F35" s="21" t="s">
        <v>33</v>
      </c>
      <c r="G35" s="21"/>
      <c r="H35" s="21"/>
      <c r="I35" s="23" t="s">
        <v>34</v>
      </c>
      <c r="J35" s="22"/>
    </row>
    <row r="36" spans="1:14" ht="11.95" customHeight="1" x14ac:dyDescent="0.3">
      <c r="B36" s="17" t="s">
        <v>35</v>
      </c>
      <c r="C36" s="22"/>
      <c r="D36" s="22"/>
      <c r="E36" s="22"/>
    </row>
    <row r="37" spans="1:14" ht="11.95" customHeight="1" x14ac:dyDescent="0.3">
      <c r="B37" s="21"/>
      <c r="C37" s="21"/>
      <c r="D37" s="21"/>
      <c r="F37" s="12"/>
      <c r="G37" s="12"/>
      <c r="H37" s="12"/>
      <c r="I37" s="23" t="s">
        <v>36</v>
      </c>
      <c r="J37" s="22"/>
    </row>
    <row r="38" spans="1:14" ht="11.95" customHeight="1" x14ac:dyDescent="0.3">
      <c r="B38" s="17" t="s">
        <v>37</v>
      </c>
      <c r="C38" s="22"/>
      <c r="D38" s="22"/>
    </row>
    <row r="39" spans="1:14" ht="11.95" customHeight="1" x14ac:dyDescent="0.3"/>
    <row r="40" spans="1:14" ht="11.95" customHeight="1" x14ac:dyDescent="0.3"/>
    <row r="41" spans="1:14" ht="11.95" customHeight="1" x14ac:dyDescent="0.3"/>
    <row r="42" spans="1:14" ht="11.95" customHeight="1" x14ac:dyDescent="0.3"/>
    <row r="43" spans="1:14" ht="11.95" customHeight="1" x14ac:dyDescent="0.3"/>
    <row r="44" spans="1:14" ht="11.95" customHeight="1" x14ac:dyDescent="0.3"/>
    <row r="45" spans="1:14" ht="11.95" customHeight="1" x14ac:dyDescent="0.3"/>
    <row r="46" spans="1:14" ht="11.95" customHeight="1" x14ac:dyDescent="0.3"/>
    <row r="47" spans="1:14" ht="11.95" customHeight="1" x14ac:dyDescent="0.3"/>
    <row r="48" spans="1:14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8">
    <mergeCell ref="B37:D37"/>
    <mergeCell ref="I37:J37"/>
    <mergeCell ref="B38:D38"/>
    <mergeCell ref="B34:E34"/>
    <mergeCell ref="B35:E35"/>
    <mergeCell ref="F35:H35"/>
    <mergeCell ref="I35:J35"/>
    <mergeCell ref="B36:E36"/>
  </mergeCells>
  <pageMargins left="0.7" right="0.7" top="0.75" bottom="0.75" header="0.3" footer="0.3"/>
  <pageSetup orientation="landscape"/>
  <headerFooter differentOddEven="1" differentFirst="1">
    <oddHeader>&amp;CAUDITOR'S OFFICE, MADISON COUNTY
STATEMENT OF SEMI-ANNUAL APPORTIONMENT OF TAXES
MADE AT THE FIRST HALF REAL ESTATE SETTLEMENT TAX YEAR 2025, WITH THE COUNTY TREASURER FOR MIAMI TRACE LSD</oddHeader>
    <evenHeader>&amp;CAUDITOR'S OFFICE, MADISON COUNTY
STATEMENT OF SEMI-ANNUAL APPORTIONMENT OF TAXES
MADE AT THE FIRST HALF REAL ESTATE SETTLEMENT TAX YEAR 2025, WITH THE COUNTY TREASURER FOR MIAMI TRACE LSD</evenHeader>
    <firstHeader>&amp;CAUDITOR'S OFFICE, MADISON COUNTY
STATEMENT OF SEMI-ANNUAL APPORTIONMENT OF TAXES
MADE AT THE FIRST HALF REAL ESTATE SETTLEMENT TAX YEAR 2025, WITH THE COUNTY TREASURER FOR MIAMI TRACE LSD</first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J99"/>
  <sheetViews>
    <sheetView workbookViewId="0"/>
  </sheetViews>
  <sheetFormatPr defaultRowHeight="12.45" customHeight="1" x14ac:dyDescent="0.3"/>
  <cols>
    <col min="1" max="1" width="23" customWidth="1"/>
    <col min="2" max="7" width="11" style="2" customWidth="1"/>
    <col min="8" max="8" width="11" customWidth="1"/>
  </cols>
  <sheetData>
    <row r="2" spans="1:8" ht="29.95" customHeight="1" x14ac:dyDescent="0.3">
      <c r="A2" s="1" t="s">
        <v>0</v>
      </c>
      <c r="B2" s="3" t="s">
        <v>45</v>
      </c>
      <c r="C2" s="3" t="s">
        <v>95</v>
      </c>
      <c r="D2" s="3" t="s">
        <v>96</v>
      </c>
      <c r="E2" s="3" t="s">
        <v>97</v>
      </c>
      <c r="F2" s="3" t="s">
        <v>98</v>
      </c>
      <c r="G2" s="3" t="s">
        <v>99</v>
      </c>
      <c r="H2" s="1" t="s">
        <v>1</v>
      </c>
    </row>
    <row r="3" spans="1:8" ht="11.95" customHeight="1" x14ac:dyDescent="0.3">
      <c r="A3" s="1" t="s">
        <v>2</v>
      </c>
    </row>
    <row r="4" spans="1:8" ht="11.95" customHeight="1" x14ac:dyDescent="0.3">
      <c r="A4" s="4" t="s">
        <v>3</v>
      </c>
      <c r="B4" s="5">
        <v>797.52</v>
      </c>
      <c r="C4" s="5">
        <v>2843.46</v>
      </c>
      <c r="D4" s="5">
        <v>557.55999999999995</v>
      </c>
      <c r="E4" s="5">
        <v>1118.2</v>
      </c>
      <c r="F4" s="5">
        <v>400.56</v>
      </c>
      <c r="G4" s="5">
        <v>398.76</v>
      </c>
      <c r="H4" s="14">
        <f t="shared" ref="H4:H10" si="0">SUM(B4:G4)</f>
        <v>6116.06</v>
      </c>
    </row>
    <row r="5" spans="1:8" ht="11.95" customHeight="1" x14ac:dyDescent="0.3">
      <c r="A5" s="6" t="s">
        <v>4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13">
        <f t="shared" si="0"/>
        <v>0</v>
      </c>
    </row>
    <row r="6" spans="1:8" ht="11.95" customHeight="1" x14ac:dyDescent="0.3">
      <c r="A6" s="6" t="s">
        <v>5</v>
      </c>
      <c r="B6" s="7">
        <v>1.22</v>
      </c>
      <c r="C6" s="7">
        <v>6.21</v>
      </c>
      <c r="D6" s="7">
        <v>1.22</v>
      </c>
      <c r="E6" s="7">
        <v>2.4300000000000002</v>
      </c>
      <c r="F6" s="7">
        <v>1.53</v>
      </c>
      <c r="G6" s="7">
        <v>0.61</v>
      </c>
      <c r="H6" s="15">
        <f t="shared" si="0"/>
        <v>13.219999999999999</v>
      </c>
    </row>
    <row r="7" spans="1:8" ht="11.95" customHeight="1" x14ac:dyDescent="0.3">
      <c r="A7" s="4" t="s">
        <v>6</v>
      </c>
      <c r="B7" s="5">
        <f t="shared" ref="B7:G7" si="1">SUM(B4:B6)</f>
        <v>798.74</v>
      </c>
      <c r="C7" s="5">
        <f t="shared" si="1"/>
        <v>2849.67</v>
      </c>
      <c r="D7" s="5">
        <f t="shared" si="1"/>
        <v>558.78</v>
      </c>
      <c r="E7" s="5">
        <f t="shared" si="1"/>
        <v>1120.6300000000001</v>
      </c>
      <c r="F7" s="5">
        <f t="shared" si="1"/>
        <v>402.09</v>
      </c>
      <c r="G7" s="5">
        <f t="shared" si="1"/>
        <v>399.37</v>
      </c>
      <c r="H7" s="13">
        <f t="shared" si="0"/>
        <v>6129.28</v>
      </c>
    </row>
    <row r="8" spans="1:8" ht="11.95" customHeight="1" x14ac:dyDescent="0.3">
      <c r="A8" s="6" t="s">
        <v>7</v>
      </c>
      <c r="B8" s="7">
        <v>1443.89</v>
      </c>
      <c r="C8" s="7">
        <v>5148.17</v>
      </c>
      <c r="D8" s="7">
        <v>1009.43</v>
      </c>
      <c r="E8" s="7">
        <v>2024.51</v>
      </c>
      <c r="F8" s="7">
        <v>725.22</v>
      </c>
      <c r="G8" s="7">
        <v>825.07</v>
      </c>
      <c r="H8" s="13">
        <f t="shared" si="0"/>
        <v>11176.289999999999</v>
      </c>
    </row>
    <row r="9" spans="1:8" ht="11.95" customHeight="1" x14ac:dyDescent="0.3">
      <c r="A9" s="6" t="s">
        <v>8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13">
        <f t="shared" si="0"/>
        <v>0</v>
      </c>
    </row>
    <row r="10" spans="1:8" ht="11.95" customHeight="1" x14ac:dyDescent="0.3">
      <c r="A10" s="8" t="s">
        <v>9</v>
      </c>
      <c r="B10" s="9">
        <f t="shared" ref="B10:G10" si="2">SUM(B7:B8) - B9</f>
        <v>2242.63</v>
      </c>
      <c r="C10" s="9">
        <f t="shared" si="2"/>
        <v>7997.84</v>
      </c>
      <c r="D10" s="9">
        <f t="shared" si="2"/>
        <v>1568.21</v>
      </c>
      <c r="E10" s="9">
        <f t="shared" si="2"/>
        <v>3145.1400000000003</v>
      </c>
      <c r="F10" s="9">
        <f t="shared" si="2"/>
        <v>1127.31</v>
      </c>
      <c r="G10" s="9">
        <f t="shared" si="2"/>
        <v>1224.44</v>
      </c>
      <c r="H10" s="16">
        <f t="shared" si="0"/>
        <v>17305.57</v>
      </c>
    </row>
    <row r="11" spans="1:8" ht="6.05" customHeight="1" x14ac:dyDescent="0.3"/>
    <row r="12" spans="1:8" ht="11.95" customHeight="1" x14ac:dyDescent="0.3">
      <c r="A12" s="10" t="s">
        <v>10</v>
      </c>
    </row>
    <row r="13" spans="1:8" ht="11.95" customHeight="1" x14ac:dyDescent="0.3">
      <c r="A13" s="4" t="s">
        <v>11</v>
      </c>
      <c r="B13" s="5">
        <v>79.75</v>
      </c>
      <c r="C13" s="5">
        <v>284.35000000000002</v>
      </c>
      <c r="D13" s="5">
        <v>55.75</v>
      </c>
      <c r="E13" s="5">
        <v>111.82</v>
      </c>
      <c r="F13" s="5">
        <v>40.04</v>
      </c>
      <c r="G13" s="5">
        <v>0</v>
      </c>
      <c r="H13" s="14">
        <f t="shared" ref="H13:H20" si="3">SUM(B13:G13)</f>
        <v>571.71</v>
      </c>
    </row>
    <row r="14" spans="1:8" ht="11.95" customHeight="1" x14ac:dyDescent="0.3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13">
        <f t="shared" si="3"/>
        <v>0</v>
      </c>
    </row>
    <row r="15" spans="1:8" ht="11.95" customHeight="1" x14ac:dyDescent="0.3">
      <c r="A15" s="6" t="s">
        <v>13</v>
      </c>
      <c r="B15" s="7">
        <v>11.51</v>
      </c>
      <c r="C15" s="7">
        <v>41.03</v>
      </c>
      <c r="D15" s="7">
        <v>8.0500000000000007</v>
      </c>
      <c r="E15" s="7">
        <v>16.13</v>
      </c>
      <c r="F15" s="7">
        <v>5.78</v>
      </c>
      <c r="G15" s="7">
        <v>0</v>
      </c>
      <c r="H15" s="13">
        <f t="shared" si="3"/>
        <v>82.5</v>
      </c>
    </row>
    <row r="16" spans="1:8" ht="11.95" customHeight="1" x14ac:dyDescent="0.3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13">
        <f t="shared" si="3"/>
        <v>0</v>
      </c>
    </row>
    <row r="17" spans="1:8" ht="11.95" customHeight="1" x14ac:dyDescent="0.3">
      <c r="A17" s="6" t="s">
        <v>15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13">
        <f t="shared" si="3"/>
        <v>0</v>
      </c>
    </row>
    <row r="18" spans="1:8" ht="11.95" customHeight="1" x14ac:dyDescent="0.3">
      <c r="A18" s="6" t="s">
        <v>16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15">
        <f t="shared" si="3"/>
        <v>0</v>
      </c>
    </row>
    <row r="19" spans="1:8" ht="11.95" customHeight="1" x14ac:dyDescent="0.3">
      <c r="A19" s="4" t="s">
        <v>17</v>
      </c>
      <c r="B19" s="5">
        <f t="shared" ref="B19:G19" si="4">SUM(B13:B18)</f>
        <v>91.26</v>
      </c>
      <c r="C19" s="5">
        <f t="shared" si="4"/>
        <v>325.38</v>
      </c>
      <c r="D19" s="5">
        <f t="shared" si="4"/>
        <v>63.8</v>
      </c>
      <c r="E19" s="5">
        <f t="shared" si="4"/>
        <v>127.94999999999999</v>
      </c>
      <c r="F19" s="5">
        <f t="shared" si="4"/>
        <v>45.82</v>
      </c>
      <c r="G19" s="5">
        <f t="shared" si="4"/>
        <v>0</v>
      </c>
      <c r="H19" s="16">
        <f t="shared" si="3"/>
        <v>654.21</v>
      </c>
    </row>
    <row r="20" spans="1:8" ht="11.95" customHeight="1" x14ac:dyDescent="0.3">
      <c r="A20" s="1" t="s">
        <v>18</v>
      </c>
      <c r="B20" s="9">
        <f t="shared" ref="B20:G20" si="5">B10-B19</f>
        <v>2151.37</v>
      </c>
      <c r="C20" s="9">
        <f t="shared" si="5"/>
        <v>7672.46</v>
      </c>
      <c r="D20" s="9">
        <f t="shared" si="5"/>
        <v>1504.41</v>
      </c>
      <c r="E20" s="9">
        <f t="shared" si="5"/>
        <v>3017.1900000000005</v>
      </c>
      <c r="F20" s="9">
        <f t="shared" si="5"/>
        <v>1081.49</v>
      </c>
      <c r="G20" s="9">
        <f t="shared" si="5"/>
        <v>1224.44</v>
      </c>
      <c r="H20" s="16">
        <f t="shared" si="3"/>
        <v>16651.36</v>
      </c>
    </row>
    <row r="21" spans="1:8" ht="6.05" customHeight="1" x14ac:dyDescent="0.3"/>
    <row r="22" spans="1:8" ht="11.95" customHeight="1" x14ac:dyDescent="0.3">
      <c r="A22" s="10" t="s">
        <v>19</v>
      </c>
    </row>
    <row r="23" spans="1:8" ht="11.95" customHeight="1" x14ac:dyDescent="0.3">
      <c r="A23" s="4" t="s">
        <v>20</v>
      </c>
      <c r="B23" s="5">
        <v>35.08</v>
      </c>
      <c r="C23" s="5">
        <v>125.11</v>
      </c>
      <c r="D23" s="5">
        <v>24.53</v>
      </c>
      <c r="E23" s="5">
        <v>49.21</v>
      </c>
      <c r="F23" s="5">
        <v>17.63</v>
      </c>
      <c r="G23" s="5">
        <v>19.16</v>
      </c>
      <c r="H23" s="14">
        <f t="shared" ref="H23:H28" si="6">SUM(B23:G23)</f>
        <v>270.72000000000003</v>
      </c>
    </row>
    <row r="24" spans="1:8" ht="11.95" customHeight="1" x14ac:dyDescent="0.3">
      <c r="A24" s="6" t="s">
        <v>21</v>
      </c>
      <c r="B24" s="7">
        <v>72.2</v>
      </c>
      <c r="C24" s="7">
        <v>257.39999999999998</v>
      </c>
      <c r="D24" s="7">
        <v>50.48</v>
      </c>
      <c r="E24" s="7">
        <v>101.22</v>
      </c>
      <c r="F24" s="7">
        <v>36.26</v>
      </c>
      <c r="G24" s="7">
        <v>41.26</v>
      </c>
      <c r="H24" s="13">
        <f t="shared" si="6"/>
        <v>558.81999999999994</v>
      </c>
    </row>
    <row r="25" spans="1:8" ht="11.95" customHeight="1" x14ac:dyDescent="0.3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13">
        <f t="shared" si="6"/>
        <v>0</v>
      </c>
    </row>
    <row r="26" spans="1:8" ht="11.95" customHeight="1" x14ac:dyDescent="0.3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13">
        <f t="shared" si="6"/>
        <v>0</v>
      </c>
    </row>
    <row r="27" spans="1:8" ht="11.95" customHeight="1" x14ac:dyDescent="0.3">
      <c r="A27" s="6" t="s">
        <v>24</v>
      </c>
      <c r="B27" s="7">
        <v>157.18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13">
        <f t="shared" si="6"/>
        <v>157.18</v>
      </c>
    </row>
    <row r="28" spans="1:8" ht="11.95" customHeight="1" x14ac:dyDescent="0.3">
      <c r="A28" s="8" t="s">
        <v>25</v>
      </c>
      <c r="B28" s="9">
        <f t="shared" ref="B28:G28" si="7">SUM(B23:B27)</f>
        <v>264.46000000000004</v>
      </c>
      <c r="C28" s="9">
        <f t="shared" si="7"/>
        <v>382.51</v>
      </c>
      <c r="D28" s="9">
        <f t="shared" si="7"/>
        <v>75.009999999999991</v>
      </c>
      <c r="E28" s="9">
        <f t="shared" si="7"/>
        <v>150.43</v>
      </c>
      <c r="F28" s="9">
        <f t="shared" si="7"/>
        <v>53.89</v>
      </c>
      <c r="G28" s="9">
        <f t="shared" si="7"/>
        <v>60.42</v>
      </c>
      <c r="H28" s="16">
        <f t="shared" si="6"/>
        <v>986.72</v>
      </c>
    </row>
    <row r="29" spans="1:8" ht="6.05" customHeight="1" x14ac:dyDescent="0.3"/>
    <row r="30" spans="1:8" ht="11.95" customHeight="1" x14ac:dyDescent="0.3">
      <c r="A30" s="8" t="s">
        <v>26</v>
      </c>
      <c r="B30" s="9">
        <f t="shared" ref="B30:G30" si="8">B20-B28</f>
        <v>1886.9099999999999</v>
      </c>
      <c r="C30" s="9">
        <f t="shared" si="8"/>
        <v>7289.95</v>
      </c>
      <c r="D30" s="9">
        <f t="shared" si="8"/>
        <v>1429.4</v>
      </c>
      <c r="E30" s="9">
        <f t="shared" si="8"/>
        <v>2866.7600000000007</v>
      </c>
      <c r="F30" s="9">
        <f t="shared" si="8"/>
        <v>1027.5999999999999</v>
      </c>
      <c r="G30" s="9">
        <f t="shared" si="8"/>
        <v>1164.02</v>
      </c>
      <c r="H30" s="16">
        <f>SUM(B30:G30)</f>
        <v>15664.640000000001</v>
      </c>
    </row>
    <row r="31" spans="1:8" ht="11.95" customHeight="1" x14ac:dyDescent="0.3">
      <c r="A31" s="6" t="s">
        <v>27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13">
        <f>SUM(B31:G31)</f>
        <v>0</v>
      </c>
    </row>
    <row r="32" spans="1:8" ht="11.95" customHeight="1" x14ac:dyDescent="0.3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13">
        <f>SUM(B32:G32)</f>
        <v>0</v>
      </c>
    </row>
    <row r="33" spans="1:10" ht="11.95" customHeight="1" x14ac:dyDescent="0.3">
      <c r="A33" s="1" t="s">
        <v>29</v>
      </c>
      <c r="B33" s="9">
        <f t="shared" ref="B33:G33" si="9">B30-SUM(B31:B32)</f>
        <v>1886.9099999999999</v>
      </c>
      <c r="C33" s="9">
        <f t="shared" si="9"/>
        <v>7289.95</v>
      </c>
      <c r="D33" s="9">
        <f t="shared" si="9"/>
        <v>1429.4</v>
      </c>
      <c r="E33" s="9">
        <f t="shared" si="9"/>
        <v>2866.7600000000007</v>
      </c>
      <c r="F33" s="9">
        <f t="shared" si="9"/>
        <v>1027.5999999999999</v>
      </c>
      <c r="G33" s="9">
        <f t="shared" si="9"/>
        <v>1164.02</v>
      </c>
      <c r="H33" s="16">
        <f>SUM(B33:G33)</f>
        <v>15664.640000000001</v>
      </c>
    </row>
    <row r="34" spans="1:10" ht="11.95" customHeight="1" x14ac:dyDescent="0.3">
      <c r="B34" s="17" t="s">
        <v>31</v>
      </c>
      <c r="C34" s="22"/>
      <c r="D34" s="22"/>
      <c r="E34" s="22"/>
    </row>
    <row r="35" spans="1:10" ht="11.95" customHeight="1" x14ac:dyDescent="0.3">
      <c r="B35" s="17" t="s">
        <v>32</v>
      </c>
      <c r="C35" s="22"/>
      <c r="D35" s="22"/>
      <c r="E35" s="22"/>
      <c r="F35" s="21" t="s">
        <v>33</v>
      </c>
      <c r="G35" s="21"/>
      <c r="H35" s="19"/>
      <c r="I35" s="20" t="s">
        <v>34</v>
      </c>
      <c r="J35" s="18"/>
    </row>
    <row r="36" spans="1:10" ht="11.95" customHeight="1" x14ac:dyDescent="0.3">
      <c r="B36" s="17" t="s">
        <v>35</v>
      </c>
      <c r="C36" s="22"/>
      <c r="D36" s="22"/>
      <c r="E36" s="22"/>
    </row>
    <row r="37" spans="1:10" ht="11.95" customHeight="1" x14ac:dyDescent="0.3">
      <c r="B37" s="21"/>
      <c r="C37" s="21"/>
      <c r="D37" s="21"/>
      <c r="F37" s="12"/>
      <c r="G37" s="12"/>
      <c r="H37" s="11"/>
      <c r="I37" s="20" t="s">
        <v>36</v>
      </c>
      <c r="J37" s="18"/>
    </row>
    <row r="38" spans="1:10" ht="11.95" customHeight="1" x14ac:dyDescent="0.3">
      <c r="B38" s="17" t="s">
        <v>37</v>
      </c>
      <c r="C38" s="22"/>
      <c r="D38" s="22"/>
    </row>
    <row r="39" spans="1:10" ht="11.95" customHeight="1" x14ac:dyDescent="0.3"/>
    <row r="40" spans="1:10" ht="11.95" customHeight="1" x14ac:dyDescent="0.3"/>
    <row r="41" spans="1:10" ht="11.95" customHeight="1" x14ac:dyDescent="0.3"/>
    <row r="42" spans="1:10" ht="11.95" customHeight="1" x14ac:dyDescent="0.3"/>
    <row r="43" spans="1:10" ht="11.95" customHeight="1" x14ac:dyDescent="0.3"/>
    <row r="44" spans="1:10" ht="11.95" customHeight="1" x14ac:dyDescent="0.3"/>
    <row r="45" spans="1:10" ht="11.95" customHeight="1" x14ac:dyDescent="0.3"/>
    <row r="46" spans="1:10" ht="11.95" customHeight="1" x14ac:dyDescent="0.3"/>
    <row r="47" spans="1:10" ht="11.95" customHeight="1" x14ac:dyDescent="0.3"/>
    <row r="48" spans="1:10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8">
    <mergeCell ref="B37:D37"/>
    <mergeCell ref="I37:J37"/>
    <mergeCell ref="B38:D38"/>
    <mergeCell ref="B34:E34"/>
    <mergeCell ref="B35:E35"/>
    <mergeCell ref="F35:H35"/>
    <mergeCell ref="I35:J35"/>
    <mergeCell ref="B36:E36"/>
  </mergeCells>
  <pageMargins left="0.7" right="0.7" top="0.75" bottom="0.75" header="0.3" footer="0.3"/>
  <pageSetup orientation="landscape"/>
  <headerFooter differentOddEven="1" differentFirst="1">
    <oddHeader>&amp;CAUDITOR'S OFFICE, MADISON COUNTY
STATEMENT OF SEMI-ANNUAL APPORTIONMENT OF TAXES
MADE AT THE FIRST HALF REAL ESTATE SETTLEMENT TAX YEAR 2025, WITH THE COUNTY TREASURER FOR WESTFALL LSD</oddHeader>
    <evenHeader>&amp;CAUDITOR'S OFFICE, MADISON COUNTY
STATEMENT OF SEMI-ANNUAL APPORTIONMENT OF TAXES
MADE AT THE FIRST HALF REAL ESTATE SETTLEMENT TAX YEAR 2025, WITH THE COUNTY TREASURER FOR WESTFALL LSD</evenHeader>
    <firstHeader>&amp;CAUDITOR'S OFFICE, MADISON COUNTY
STATEMENT OF SEMI-ANNUAL APPORTIONMENT OF TAXES
MADE AT THE FIRST HALF REAL ESTATE SETTLEMENT TAX YEAR 2025, WITH THE COUNTY TREASURER FOR WESTFALL LSD</first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J99"/>
  <sheetViews>
    <sheetView workbookViewId="0"/>
  </sheetViews>
  <sheetFormatPr defaultRowHeight="12.45" customHeight="1" x14ac:dyDescent="0.3"/>
  <cols>
    <col min="1" max="1" width="23" customWidth="1"/>
    <col min="2" max="2" width="11" style="2" customWidth="1"/>
    <col min="3" max="3" width="11" customWidth="1"/>
  </cols>
  <sheetData>
    <row r="2" spans="1:3" ht="29.95" customHeight="1" x14ac:dyDescent="0.3">
      <c r="A2" s="1" t="s">
        <v>0</v>
      </c>
      <c r="B2" s="3" t="s">
        <v>100</v>
      </c>
      <c r="C2" s="1" t="s">
        <v>1</v>
      </c>
    </row>
    <row r="3" spans="1:3" ht="11.95" customHeight="1" x14ac:dyDescent="0.3">
      <c r="A3" s="1" t="s">
        <v>2</v>
      </c>
    </row>
    <row r="4" spans="1:3" ht="11.95" customHeight="1" x14ac:dyDescent="0.3">
      <c r="A4" s="4" t="s">
        <v>3</v>
      </c>
      <c r="B4" s="5">
        <v>2163.25</v>
      </c>
      <c r="C4" s="14">
        <f t="shared" ref="C4:C10" si="0">SUM(B4)</f>
        <v>2163.25</v>
      </c>
    </row>
    <row r="5" spans="1:3" ht="11.95" customHeight="1" x14ac:dyDescent="0.3">
      <c r="A5" s="6" t="s">
        <v>4</v>
      </c>
      <c r="B5" s="7">
        <v>0</v>
      </c>
      <c r="C5" s="13">
        <f t="shared" si="0"/>
        <v>0</v>
      </c>
    </row>
    <row r="6" spans="1:3" ht="11.95" customHeight="1" x14ac:dyDescent="0.3">
      <c r="A6" s="6" t="s">
        <v>5</v>
      </c>
      <c r="B6" s="7">
        <v>0</v>
      </c>
      <c r="C6" s="15">
        <f t="shared" si="0"/>
        <v>0</v>
      </c>
    </row>
    <row r="7" spans="1:3" ht="11.95" customHeight="1" x14ac:dyDescent="0.3">
      <c r="A7" s="4" t="s">
        <v>6</v>
      </c>
      <c r="B7" s="5">
        <f>SUM(B4:B6)</f>
        <v>2163.25</v>
      </c>
      <c r="C7" s="13">
        <f t="shared" si="0"/>
        <v>2163.25</v>
      </c>
    </row>
    <row r="8" spans="1:3" ht="11.95" customHeight="1" x14ac:dyDescent="0.3">
      <c r="A8" s="6" t="s">
        <v>7</v>
      </c>
      <c r="B8" s="7">
        <v>0</v>
      </c>
      <c r="C8" s="13">
        <f t="shared" si="0"/>
        <v>0</v>
      </c>
    </row>
    <row r="9" spans="1:3" ht="11.95" customHeight="1" x14ac:dyDescent="0.3">
      <c r="A9" s="6" t="s">
        <v>8</v>
      </c>
      <c r="B9" s="7">
        <v>0</v>
      </c>
      <c r="C9" s="13">
        <f t="shared" si="0"/>
        <v>0</v>
      </c>
    </row>
    <row r="10" spans="1:3" ht="11.95" customHeight="1" x14ac:dyDescent="0.3">
      <c r="A10" s="8" t="s">
        <v>9</v>
      </c>
      <c r="B10" s="9">
        <f>SUM(B7:B8) - B9</f>
        <v>2163.25</v>
      </c>
      <c r="C10" s="16">
        <f t="shared" si="0"/>
        <v>2163.25</v>
      </c>
    </row>
    <row r="11" spans="1:3" ht="6.05" customHeight="1" x14ac:dyDescent="0.3"/>
    <row r="12" spans="1:3" ht="11.95" customHeight="1" x14ac:dyDescent="0.3">
      <c r="A12" s="10" t="s">
        <v>10</v>
      </c>
    </row>
    <row r="13" spans="1:3" ht="11.95" customHeight="1" x14ac:dyDescent="0.3">
      <c r="A13" s="4" t="s">
        <v>11</v>
      </c>
      <c r="B13" s="5">
        <v>214.32</v>
      </c>
      <c r="C13" s="14">
        <f t="shared" ref="C13:C20" si="1">SUM(B13)</f>
        <v>214.32</v>
      </c>
    </row>
    <row r="14" spans="1:3" ht="11.95" customHeight="1" x14ac:dyDescent="0.3">
      <c r="A14" s="6" t="s">
        <v>12</v>
      </c>
      <c r="B14" s="7">
        <v>0</v>
      </c>
      <c r="C14" s="13">
        <f t="shared" si="1"/>
        <v>0</v>
      </c>
    </row>
    <row r="15" spans="1:3" ht="11.95" customHeight="1" x14ac:dyDescent="0.3">
      <c r="A15" s="6" t="s">
        <v>13</v>
      </c>
      <c r="B15" s="7">
        <v>26.33</v>
      </c>
      <c r="C15" s="13">
        <f t="shared" si="1"/>
        <v>26.33</v>
      </c>
    </row>
    <row r="16" spans="1:3" ht="11.95" customHeight="1" x14ac:dyDescent="0.3">
      <c r="A16" s="6" t="s">
        <v>14</v>
      </c>
      <c r="B16" s="7">
        <v>0</v>
      </c>
      <c r="C16" s="13">
        <f t="shared" si="1"/>
        <v>0</v>
      </c>
    </row>
    <row r="17" spans="1:3" ht="11.95" customHeight="1" x14ac:dyDescent="0.3">
      <c r="A17" s="6" t="s">
        <v>15</v>
      </c>
      <c r="B17" s="7">
        <v>35.520000000000003</v>
      </c>
      <c r="C17" s="13">
        <f t="shared" si="1"/>
        <v>35.520000000000003</v>
      </c>
    </row>
    <row r="18" spans="1:3" ht="11.95" customHeight="1" x14ac:dyDescent="0.3">
      <c r="A18" s="6" t="s">
        <v>16</v>
      </c>
      <c r="B18" s="7">
        <v>0</v>
      </c>
      <c r="C18" s="15">
        <f t="shared" si="1"/>
        <v>0</v>
      </c>
    </row>
    <row r="19" spans="1:3" ht="11.95" customHeight="1" x14ac:dyDescent="0.3">
      <c r="A19" s="4" t="s">
        <v>17</v>
      </c>
      <c r="B19" s="5">
        <f>SUM(B13:B18)</f>
        <v>276.16999999999996</v>
      </c>
      <c r="C19" s="16">
        <f t="shared" si="1"/>
        <v>276.16999999999996</v>
      </c>
    </row>
    <row r="20" spans="1:3" ht="11.95" customHeight="1" x14ac:dyDescent="0.3">
      <c r="A20" s="1" t="s">
        <v>18</v>
      </c>
      <c r="B20" s="9">
        <f>B10-B19</f>
        <v>1887.08</v>
      </c>
      <c r="C20" s="16">
        <f t="shared" si="1"/>
        <v>1887.08</v>
      </c>
    </row>
    <row r="21" spans="1:3" ht="6.05" customHeight="1" x14ac:dyDescent="0.3"/>
    <row r="22" spans="1:3" ht="11.95" customHeight="1" x14ac:dyDescent="0.3">
      <c r="A22" s="10" t="s">
        <v>19</v>
      </c>
    </row>
    <row r="23" spans="1:3" ht="11.95" customHeight="1" x14ac:dyDescent="0.3">
      <c r="A23" s="4" t="s">
        <v>20</v>
      </c>
      <c r="B23" s="5">
        <v>33.85</v>
      </c>
      <c r="C23" s="14">
        <f t="shared" ref="C23:C28" si="2">SUM(B23)</f>
        <v>33.85</v>
      </c>
    </row>
    <row r="24" spans="1:3" ht="11.95" customHeight="1" x14ac:dyDescent="0.3">
      <c r="A24" s="6" t="s">
        <v>21</v>
      </c>
      <c r="B24" s="7">
        <v>0</v>
      </c>
      <c r="C24" s="13">
        <f t="shared" si="2"/>
        <v>0</v>
      </c>
    </row>
    <row r="25" spans="1:3" ht="11.95" customHeight="1" x14ac:dyDescent="0.3">
      <c r="A25" s="6" t="s">
        <v>22</v>
      </c>
      <c r="B25" s="7">
        <v>0</v>
      </c>
      <c r="C25" s="13">
        <f t="shared" si="2"/>
        <v>0</v>
      </c>
    </row>
    <row r="26" spans="1:3" ht="11.95" customHeight="1" x14ac:dyDescent="0.3">
      <c r="A26" s="6" t="s">
        <v>23</v>
      </c>
      <c r="B26" s="7">
        <v>0</v>
      </c>
      <c r="C26" s="13">
        <f t="shared" si="2"/>
        <v>0</v>
      </c>
    </row>
    <row r="27" spans="1:3" ht="11.95" customHeight="1" x14ac:dyDescent="0.3">
      <c r="A27" s="6" t="s">
        <v>24</v>
      </c>
      <c r="B27" s="7">
        <v>0</v>
      </c>
      <c r="C27" s="13">
        <f t="shared" si="2"/>
        <v>0</v>
      </c>
    </row>
    <row r="28" spans="1:3" ht="11.95" customHeight="1" x14ac:dyDescent="0.3">
      <c r="A28" s="8" t="s">
        <v>25</v>
      </c>
      <c r="B28" s="9">
        <f>SUM(B23:B27)</f>
        <v>33.85</v>
      </c>
      <c r="C28" s="16">
        <f t="shared" si="2"/>
        <v>33.85</v>
      </c>
    </row>
    <row r="29" spans="1:3" ht="6.05" customHeight="1" x14ac:dyDescent="0.3"/>
    <row r="30" spans="1:3" ht="11.95" customHeight="1" x14ac:dyDescent="0.3">
      <c r="A30" s="8" t="s">
        <v>26</v>
      </c>
      <c r="B30" s="9">
        <f>B20-B28</f>
        <v>1853.23</v>
      </c>
      <c r="C30" s="16">
        <f>SUM(B30)</f>
        <v>1853.23</v>
      </c>
    </row>
    <row r="31" spans="1:3" ht="11.95" customHeight="1" x14ac:dyDescent="0.3">
      <c r="A31" s="6" t="s">
        <v>27</v>
      </c>
      <c r="B31" s="7">
        <v>0</v>
      </c>
      <c r="C31" s="13">
        <f>SUM(B31)</f>
        <v>0</v>
      </c>
    </row>
    <row r="32" spans="1:3" ht="11.95" customHeight="1" x14ac:dyDescent="0.3">
      <c r="A32" s="6" t="s">
        <v>28</v>
      </c>
      <c r="B32" s="7">
        <v>0</v>
      </c>
      <c r="C32" s="13">
        <f>SUM(B32)</f>
        <v>0</v>
      </c>
    </row>
    <row r="33" spans="1:10" ht="11.95" customHeight="1" x14ac:dyDescent="0.3">
      <c r="A33" s="1" t="s">
        <v>29</v>
      </c>
      <c r="B33" s="9">
        <f>B30-SUM(B31:B32)</f>
        <v>1853.23</v>
      </c>
      <c r="C33" s="16">
        <f>SUM(B33)</f>
        <v>1853.23</v>
      </c>
    </row>
    <row r="34" spans="1:10" ht="11.95" customHeight="1" x14ac:dyDescent="0.3">
      <c r="B34" s="17" t="s">
        <v>31</v>
      </c>
      <c r="C34" s="18"/>
      <c r="D34" s="18"/>
      <c r="E34" s="18"/>
    </row>
    <row r="35" spans="1:10" ht="11.95" customHeight="1" x14ac:dyDescent="0.3">
      <c r="B35" s="17" t="s">
        <v>32</v>
      </c>
      <c r="C35" s="18"/>
      <c r="D35" s="18"/>
      <c r="E35" s="18"/>
      <c r="F35" s="19" t="s">
        <v>33</v>
      </c>
      <c r="G35" s="19"/>
      <c r="H35" s="19"/>
      <c r="I35" s="20" t="s">
        <v>34</v>
      </c>
      <c r="J35" s="18"/>
    </row>
    <row r="36" spans="1:10" ht="11.95" customHeight="1" x14ac:dyDescent="0.3">
      <c r="B36" s="17" t="s">
        <v>35</v>
      </c>
      <c r="C36" s="18"/>
      <c r="D36" s="18"/>
      <c r="E36" s="18"/>
    </row>
    <row r="37" spans="1:10" ht="11.95" customHeight="1" x14ac:dyDescent="0.3">
      <c r="B37" s="21"/>
      <c r="C37" s="19"/>
      <c r="D37" s="19"/>
      <c r="F37" s="11"/>
      <c r="G37" s="11"/>
      <c r="H37" s="11"/>
      <c r="I37" s="20" t="s">
        <v>36</v>
      </c>
      <c r="J37" s="18"/>
    </row>
    <row r="38" spans="1:10" ht="11.95" customHeight="1" x14ac:dyDescent="0.3">
      <c r="B38" s="17" t="s">
        <v>37</v>
      </c>
      <c r="C38" s="18"/>
      <c r="D38" s="18"/>
    </row>
    <row r="39" spans="1:10" ht="11.95" customHeight="1" x14ac:dyDescent="0.3"/>
    <row r="40" spans="1:10" ht="11.95" customHeight="1" x14ac:dyDescent="0.3"/>
    <row r="41" spans="1:10" ht="11.95" customHeight="1" x14ac:dyDescent="0.3"/>
    <row r="42" spans="1:10" ht="11.95" customHeight="1" x14ac:dyDescent="0.3"/>
    <row r="43" spans="1:10" ht="11.95" customHeight="1" x14ac:dyDescent="0.3"/>
    <row r="44" spans="1:10" ht="11.95" customHeight="1" x14ac:dyDescent="0.3"/>
    <row r="45" spans="1:10" ht="11.95" customHeight="1" x14ac:dyDescent="0.3"/>
    <row r="46" spans="1:10" ht="11.95" customHeight="1" x14ac:dyDescent="0.3"/>
    <row r="47" spans="1:10" ht="11.95" customHeight="1" x14ac:dyDescent="0.3"/>
    <row r="48" spans="1:10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8">
    <mergeCell ref="B37:D37"/>
    <mergeCell ref="I37:J37"/>
    <mergeCell ref="B38:D38"/>
    <mergeCell ref="B34:E34"/>
    <mergeCell ref="B35:E35"/>
    <mergeCell ref="F35:H35"/>
    <mergeCell ref="I35:J35"/>
    <mergeCell ref="B36:E36"/>
  </mergeCells>
  <pageMargins left="0.7" right="0.7" top="0.75" bottom="0.75" header="0.3" footer="0.3"/>
  <pageSetup orientation="landscape"/>
  <headerFooter differentOddEven="1" differentFirst="1">
    <oddHeader>&amp;CAUDITOR'S OFFICE, MADISON COUNTY
STATEMENT OF SEMI-ANNUAL APPORTIONMENT OF TAXES
MADE AT THE FIRST HALF REAL ESTATE SETTLEMENT TAX YEAR 2025, WITH THE COUNTY TREASURER FOR GREAT OAKS JVSD</oddHeader>
    <evenHeader>&amp;CAUDITOR'S OFFICE, MADISON COUNTY
STATEMENT OF SEMI-ANNUAL APPORTIONMENT OF TAXES
MADE AT THE FIRST HALF REAL ESTATE SETTLEMENT TAX YEAR 2025, WITH THE COUNTY TREASURER FOR GREAT OAKS JVSD</evenHeader>
    <firstHeader>&amp;CAUDITOR'S OFFICE, MADISON COUNTY
STATEMENT OF SEMI-ANNUAL APPORTIONMENT OF TAXES
MADE AT THE FIRST HALF REAL ESTATE SETTLEMENT TAX YEAR 2025, WITH THE COUNTY TREASURER FOR GREAT OAKS JVSD</first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J99"/>
  <sheetViews>
    <sheetView workbookViewId="0"/>
  </sheetViews>
  <sheetFormatPr defaultRowHeight="12.45" customHeight="1" x14ac:dyDescent="0.3"/>
  <cols>
    <col min="1" max="1" width="23" customWidth="1"/>
    <col min="2" max="3" width="11" style="2" customWidth="1"/>
    <col min="4" max="4" width="11" customWidth="1"/>
  </cols>
  <sheetData>
    <row r="2" spans="1:4" ht="29.95" customHeight="1" x14ac:dyDescent="0.3">
      <c r="A2" s="1" t="s">
        <v>0</v>
      </c>
      <c r="B2" s="3" t="s">
        <v>101</v>
      </c>
      <c r="C2" s="3" t="s">
        <v>102</v>
      </c>
      <c r="D2" s="1" t="s">
        <v>1</v>
      </c>
    </row>
    <row r="3" spans="1:4" ht="11.95" customHeight="1" x14ac:dyDescent="0.3">
      <c r="A3" s="1" t="s">
        <v>2</v>
      </c>
    </row>
    <row r="4" spans="1:4" ht="11.95" customHeight="1" x14ac:dyDescent="0.3">
      <c r="A4" s="4" t="s">
        <v>3</v>
      </c>
      <c r="B4" s="5">
        <v>7234.73</v>
      </c>
      <c r="C4" s="5">
        <v>1297.45</v>
      </c>
      <c r="D4" s="14">
        <f t="shared" ref="D4:D10" si="0">SUM(B4:C4)</f>
        <v>8532.18</v>
      </c>
    </row>
    <row r="5" spans="1:4" ht="11.95" customHeight="1" x14ac:dyDescent="0.3">
      <c r="A5" s="6" t="s">
        <v>4</v>
      </c>
      <c r="B5" s="7">
        <v>0</v>
      </c>
      <c r="C5" s="7">
        <v>0</v>
      </c>
      <c r="D5" s="13">
        <f t="shared" si="0"/>
        <v>0</v>
      </c>
    </row>
    <row r="6" spans="1:4" ht="11.95" customHeight="1" x14ac:dyDescent="0.3">
      <c r="A6" s="6" t="s">
        <v>5</v>
      </c>
      <c r="B6" s="7">
        <v>177.5</v>
      </c>
      <c r="C6" s="7">
        <v>53.24</v>
      </c>
      <c r="D6" s="15">
        <f t="shared" si="0"/>
        <v>230.74</v>
      </c>
    </row>
    <row r="7" spans="1:4" ht="11.95" customHeight="1" x14ac:dyDescent="0.3">
      <c r="A7" s="4" t="s">
        <v>6</v>
      </c>
      <c r="B7" s="5">
        <f>SUM(B4:B6)</f>
        <v>7412.23</v>
      </c>
      <c r="C7" s="5">
        <f>SUM(C4:C6)</f>
        <v>1350.69</v>
      </c>
      <c r="D7" s="13">
        <f t="shared" si="0"/>
        <v>8762.92</v>
      </c>
    </row>
    <row r="8" spans="1:4" ht="11.95" customHeight="1" x14ac:dyDescent="0.3">
      <c r="A8" s="6" t="s">
        <v>7</v>
      </c>
      <c r="B8" s="7">
        <v>255.76</v>
      </c>
      <c r="C8" s="7">
        <v>51.01</v>
      </c>
      <c r="D8" s="13">
        <f t="shared" si="0"/>
        <v>306.77</v>
      </c>
    </row>
    <row r="9" spans="1:4" ht="11.95" customHeight="1" x14ac:dyDescent="0.3">
      <c r="A9" s="6" t="s">
        <v>8</v>
      </c>
      <c r="B9" s="7">
        <v>0</v>
      </c>
      <c r="C9" s="7">
        <v>0</v>
      </c>
      <c r="D9" s="13">
        <f t="shared" si="0"/>
        <v>0</v>
      </c>
    </row>
    <row r="10" spans="1:4" ht="11.95" customHeight="1" x14ac:dyDescent="0.3">
      <c r="A10" s="8" t="s">
        <v>9</v>
      </c>
      <c r="B10" s="9">
        <f>SUM(B7:B8) - B9</f>
        <v>7667.99</v>
      </c>
      <c r="C10" s="9">
        <f>SUM(C7:C8) - C9</f>
        <v>1401.7</v>
      </c>
      <c r="D10" s="16">
        <f t="shared" si="0"/>
        <v>9069.69</v>
      </c>
    </row>
    <row r="11" spans="1:4" ht="6.05" customHeight="1" x14ac:dyDescent="0.3"/>
    <row r="12" spans="1:4" ht="11.95" customHeight="1" x14ac:dyDescent="0.3">
      <c r="A12" s="10" t="s">
        <v>10</v>
      </c>
    </row>
    <row r="13" spans="1:4" ht="11.95" customHeight="1" x14ac:dyDescent="0.3">
      <c r="A13" s="4" t="s">
        <v>11</v>
      </c>
      <c r="B13" s="5">
        <v>636.52</v>
      </c>
      <c r="C13" s="5">
        <v>0</v>
      </c>
      <c r="D13" s="14">
        <f t="shared" ref="D13:D20" si="1">SUM(B13:C13)</f>
        <v>636.52</v>
      </c>
    </row>
    <row r="14" spans="1:4" ht="11.95" customHeight="1" x14ac:dyDescent="0.3">
      <c r="A14" s="6" t="s">
        <v>12</v>
      </c>
      <c r="B14" s="7">
        <v>0</v>
      </c>
      <c r="C14" s="7">
        <v>0</v>
      </c>
      <c r="D14" s="13">
        <f t="shared" si="1"/>
        <v>0</v>
      </c>
    </row>
    <row r="15" spans="1:4" ht="11.95" customHeight="1" x14ac:dyDescent="0.3">
      <c r="A15" s="6" t="s">
        <v>13</v>
      </c>
      <c r="B15" s="7">
        <v>36.99</v>
      </c>
      <c r="C15" s="7">
        <v>0</v>
      </c>
      <c r="D15" s="13">
        <f t="shared" si="1"/>
        <v>36.99</v>
      </c>
    </row>
    <row r="16" spans="1:4" ht="11.95" customHeight="1" x14ac:dyDescent="0.3">
      <c r="A16" s="6" t="s">
        <v>14</v>
      </c>
      <c r="B16" s="7">
        <v>0</v>
      </c>
      <c r="C16" s="7">
        <v>0</v>
      </c>
      <c r="D16" s="13">
        <f t="shared" si="1"/>
        <v>0</v>
      </c>
    </row>
    <row r="17" spans="1:4" ht="11.95" customHeight="1" x14ac:dyDescent="0.3">
      <c r="A17" s="6" t="s">
        <v>15</v>
      </c>
      <c r="B17" s="7">
        <v>62.16</v>
      </c>
      <c r="C17" s="7">
        <v>12.6</v>
      </c>
      <c r="D17" s="13">
        <f t="shared" si="1"/>
        <v>74.759999999999991</v>
      </c>
    </row>
    <row r="18" spans="1:4" ht="11.95" customHeight="1" x14ac:dyDescent="0.3">
      <c r="A18" s="6" t="s">
        <v>16</v>
      </c>
      <c r="B18" s="7">
        <v>0</v>
      </c>
      <c r="C18" s="7">
        <v>0</v>
      </c>
      <c r="D18" s="15">
        <f t="shared" si="1"/>
        <v>0</v>
      </c>
    </row>
    <row r="19" spans="1:4" ht="11.95" customHeight="1" x14ac:dyDescent="0.3">
      <c r="A19" s="4" t="s">
        <v>17</v>
      </c>
      <c r="B19" s="5">
        <f>SUM(B13:B18)</f>
        <v>735.67</v>
      </c>
      <c r="C19" s="5">
        <f>SUM(C13:C18)</f>
        <v>12.6</v>
      </c>
      <c r="D19" s="16">
        <f t="shared" si="1"/>
        <v>748.27</v>
      </c>
    </row>
    <row r="20" spans="1:4" ht="11.95" customHeight="1" x14ac:dyDescent="0.3">
      <c r="A20" s="1" t="s">
        <v>18</v>
      </c>
      <c r="B20" s="9">
        <f>B10-B19</f>
        <v>6932.32</v>
      </c>
      <c r="C20" s="9">
        <f>C10-C19</f>
        <v>1389.1000000000001</v>
      </c>
      <c r="D20" s="16">
        <f t="shared" si="1"/>
        <v>8321.42</v>
      </c>
    </row>
    <row r="21" spans="1:4" ht="6.05" customHeight="1" x14ac:dyDescent="0.3"/>
    <row r="22" spans="1:4" ht="11.95" customHeight="1" x14ac:dyDescent="0.3">
      <c r="A22" s="10" t="s">
        <v>19</v>
      </c>
    </row>
    <row r="23" spans="1:4" ht="11.95" customHeight="1" x14ac:dyDescent="0.3">
      <c r="A23" s="4" t="s">
        <v>20</v>
      </c>
      <c r="B23" s="5">
        <v>119.95</v>
      </c>
      <c r="C23" s="5">
        <v>21.93</v>
      </c>
      <c r="D23" s="14">
        <f t="shared" ref="D23:D28" si="2">SUM(B23:C23)</f>
        <v>141.88</v>
      </c>
    </row>
    <row r="24" spans="1:4" ht="11.95" customHeight="1" x14ac:dyDescent="0.3">
      <c r="A24" s="6" t="s">
        <v>21</v>
      </c>
      <c r="B24" s="7">
        <v>12.8</v>
      </c>
      <c r="C24" s="7">
        <v>2.56</v>
      </c>
      <c r="D24" s="13">
        <f t="shared" si="2"/>
        <v>15.360000000000001</v>
      </c>
    </row>
    <row r="25" spans="1:4" ht="11.95" customHeight="1" x14ac:dyDescent="0.3">
      <c r="A25" s="6" t="s">
        <v>22</v>
      </c>
      <c r="B25" s="7">
        <v>1.1499999999999999</v>
      </c>
      <c r="C25" s="7">
        <v>0.22</v>
      </c>
      <c r="D25" s="13">
        <f t="shared" si="2"/>
        <v>1.3699999999999999</v>
      </c>
    </row>
    <row r="26" spans="1:4" ht="11.95" customHeight="1" x14ac:dyDescent="0.3">
      <c r="A26" s="6" t="s">
        <v>23</v>
      </c>
      <c r="B26" s="7">
        <v>0</v>
      </c>
      <c r="C26" s="7">
        <v>0</v>
      </c>
      <c r="D26" s="13">
        <f t="shared" si="2"/>
        <v>0</v>
      </c>
    </row>
    <row r="27" spans="1:4" ht="11.95" customHeight="1" x14ac:dyDescent="0.3">
      <c r="A27" s="6" t="s">
        <v>24</v>
      </c>
      <c r="B27" s="7">
        <v>0</v>
      </c>
      <c r="C27" s="7">
        <v>0</v>
      </c>
      <c r="D27" s="13">
        <f t="shared" si="2"/>
        <v>0</v>
      </c>
    </row>
    <row r="28" spans="1:4" ht="11.95" customHeight="1" x14ac:dyDescent="0.3">
      <c r="A28" s="8" t="s">
        <v>25</v>
      </c>
      <c r="B28" s="9">
        <f>SUM(B23:B27)</f>
        <v>133.9</v>
      </c>
      <c r="C28" s="9">
        <f>SUM(C23:C27)</f>
        <v>24.709999999999997</v>
      </c>
      <c r="D28" s="16">
        <f t="shared" si="2"/>
        <v>158.61000000000001</v>
      </c>
    </row>
    <row r="29" spans="1:4" ht="6.05" customHeight="1" x14ac:dyDescent="0.3"/>
    <row r="30" spans="1:4" ht="11.95" customHeight="1" x14ac:dyDescent="0.3">
      <c r="A30" s="8" t="s">
        <v>26</v>
      </c>
      <c r="B30" s="9">
        <f>B20-B28</f>
        <v>6798.42</v>
      </c>
      <c r="C30" s="9">
        <f>C20-C28</f>
        <v>1364.39</v>
      </c>
      <c r="D30" s="16">
        <f>SUM(B30:C30)</f>
        <v>8162.81</v>
      </c>
    </row>
    <row r="31" spans="1:4" ht="11.95" customHeight="1" x14ac:dyDescent="0.3">
      <c r="A31" s="6" t="s">
        <v>27</v>
      </c>
      <c r="B31" s="7">
        <v>0</v>
      </c>
      <c r="C31" s="7">
        <v>0</v>
      </c>
      <c r="D31" s="13">
        <f>SUM(B31:C31)</f>
        <v>0</v>
      </c>
    </row>
    <row r="32" spans="1:4" ht="11.95" customHeight="1" x14ac:dyDescent="0.3">
      <c r="A32" s="6" t="s">
        <v>28</v>
      </c>
      <c r="B32" s="7">
        <v>0</v>
      </c>
      <c r="C32" s="7">
        <v>0</v>
      </c>
      <c r="D32" s="13">
        <f>SUM(B32:C32)</f>
        <v>0</v>
      </c>
    </row>
    <row r="33" spans="1:10" ht="11.95" customHeight="1" x14ac:dyDescent="0.3">
      <c r="A33" s="1" t="s">
        <v>29</v>
      </c>
      <c r="B33" s="9">
        <f>B30-SUM(B31:B32)</f>
        <v>6798.42</v>
      </c>
      <c r="C33" s="9">
        <f>C30-SUM(C31:C32)</f>
        <v>1364.39</v>
      </c>
      <c r="D33" s="16">
        <f>SUM(B33:C33)</f>
        <v>8162.81</v>
      </c>
    </row>
    <row r="34" spans="1:10" ht="11.95" customHeight="1" x14ac:dyDescent="0.3">
      <c r="B34" s="17" t="s">
        <v>31</v>
      </c>
      <c r="C34" s="22"/>
      <c r="D34" s="18"/>
      <c r="E34" s="18"/>
    </row>
    <row r="35" spans="1:10" ht="11.95" customHeight="1" x14ac:dyDescent="0.3">
      <c r="B35" s="17" t="s">
        <v>32</v>
      </c>
      <c r="C35" s="22"/>
      <c r="D35" s="18"/>
      <c r="E35" s="18"/>
      <c r="F35" s="19" t="s">
        <v>33</v>
      </c>
      <c r="G35" s="19"/>
      <c r="H35" s="19"/>
      <c r="I35" s="20" t="s">
        <v>34</v>
      </c>
      <c r="J35" s="18"/>
    </row>
    <row r="36" spans="1:10" ht="11.95" customHeight="1" x14ac:dyDescent="0.3">
      <c r="B36" s="17" t="s">
        <v>35</v>
      </c>
      <c r="C36" s="22"/>
      <c r="D36" s="18"/>
      <c r="E36" s="18"/>
    </row>
    <row r="37" spans="1:10" ht="11.95" customHeight="1" x14ac:dyDescent="0.3">
      <c r="B37" s="21"/>
      <c r="C37" s="21"/>
      <c r="D37" s="19"/>
      <c r="F37" s="11"/>
      <c r="G37" s="11"/>
      <c r="H37" s="11"/>
      <c r="I37" s="20" t="s">
        <v>36</v>
      </c>
      <c r="J37" s="18"/>
    </row>
    <row r="38" spans="1:10" ht="11.95" customHeight="1" x14ac:dyDescent="0.3">
      <c r="B38" s="17" t="s">
        <v>37</v>
      </c>
      <c r="C38" s="22"/>
      <c r="D38" s="18"/>
    </row>
    <row r="39" spans="1:10" ht="11.95" customHeight="1" x14ac:dyDescent="0.3"/>
    <row r="40" spans="1:10" ht="11.95" customHeight="1" x14ac:dyDescent="0.3"/>
    <row r="41" spans="1:10" ht="11.95" customHeight="1" x14ac:dyDescent="0.3"/>
    <row r="42" spans="1:10" ht="11.95" customHeight="1" x14ac:dyDescent="0.3"/>
    <row r="43" spans="1:10" ht="11.95" customHeight="1" x14ac:dyDescent="0.3"/>
    <row r="44" spans="1:10" ht="11.95" customHeight="1" x14ac:dyDescent="0.3"/>
    <row r="45" spans="1:10" ht="11.95" customHeight="1" x14ac:dyDescent="0.3"/>
    <row r="46" spans="1:10" ht="11.95" customHeight="1" x14ac:dyDescent="0.3"/>
    <row r="47" spans="1:10" ht="11.95" customHeight="1" x14ac:dyDescent="0.3"/>
    <row r="48" spans="1:10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8">
    <mergeCell ref="B37:D37"/>
    <mergeCell ref="I37:J37"/>
    <mergeCell ref="B38:D38"/>
    <mergeCell ref="B34:E34"/>
    <mergeCell ref="B35:E35"/>
    <mergeCell ref="F35:H35"/>
    <mergeCell ref="I35:J35"/>
    <mergeCell ref="B36:E36"/>
  </mergeCells>
  <pageMargins left="0.7" right="0.7" top="0.75" bottom="0.75" header="0.3" footer="0.3"/>
  <pageSetup orientation="landscape"/>
  <headerFooter differentOddEven="1" differentFirst="1">
    <oddHeader>&amp;CAUDITOR'S OFFICE, MADISON COUNTY
STATEMENT OF SEMI-ANNUAL APPORTIONMENT OF TAXES
MADE AT THE FIRST HALF REAL ESTATE SETTLEMENT TAX YEAR 2025, WITH THE COUNTY TREASURER FOR OHIO HI-POINT JVSD</oddHeader>
    <evenHeader>&amp;CAUDITOR'S OFFICE, MADISON COUNTY
STATEMENT OF SEMI-ANNUAL APPORTIONMENT OF TAXES
MADE AT THE FIRST HALF REAL ESTATE SETTLEMENT TAX YEAR 2025, WITH THE COUNTY TREASURER FOR OHIO HI-POINT JVSD</evenHeader>
    <firstHeader>&amp;CAUDITOR'S OFFICE, MADISON COUNTY
STATEMENT OF SEMI-ANNUAL APPORTIONMENT OF TAXES
MADE AT THE FIRST HALF REAL ESTATE SETTLEMENT TAX YEAR 2025, WITH THE COUNTY TREASURER FOR OHIO HI-POINT JVSD</first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J99"/>
  <sheetViews>
    <sheetView workbookViewId="0"/>
  </sheetViews>
  <sheetFormatPr defaultRowHeight="12.45" customHeight="1" x14ac:dyDescent="0.3"/>
  <cols>
    <col min="1" max="1" width="23" customWidth="1"/>
    <col min="2" max="4" width="11" style="2" customWidth="1"/>
    <col min="5" max="5" width="11" customWidth="1"/>
  </cols>
  <sheetData>
    <row r="2" spans="1:5" ht="29.95" customHeight="1" x14ac:dyDescent="0.3">
      <c r="A2" s="1" t="s">
        <v>0</v>
      </c>
      <c r="B2" s="3" t="s">
        <v>103</v>
      </c>
      <c r="C2" s="3" t="s">
        <v>104</v>
      </c>
      <c r="D2" s="3" t="s">
        <v>105</v>
      </c>
      <c r="E2" s="1" t="s">
        <v>1</v>
      </c>
    </row>
    <row r="3" spans="1:5" ht="11.95" customHeight="1" x14ac:dyDescent="0.3">
      <c r="A3" s="1" t="s">
        <v>2</v>
      </c>
    </row>
    <row r="4" spans="1:5" ht="11.95" customHeight="1" x14ac:dyDescent="0.3">
      <c r="A4" s="4" t="s">
        <v>3</v>
      </c>
      <c r="B4" s="5">
        <v>193.05</v>
      </c>
      <c r="C4" s="5">
        <v>183.74</v>
      </c>
      <c r="D4" s="5">
        <v>154.88999999999999</v>
      </c>
      <c r="E4" s="14">
        <f t="shared" ref="E4:E10" si="0">SUM(B4:D4)</f>
        <v>531.68000000000006</v>
      </c>
    </row>
    <row r="5" spans="1:5" ht="11.95" customHeight="1" x14ac:dyDescent="0.3">
      <c r="A5" s="6" t="s">
        <v>4</v>
      </c>
      <c r="B5" s="7">
        <v>0</v>
      </c>
      <c r="C5" s="7">
        <v>0</v>
      </c>
      <c r="D5" s="7">
        <v>0</v>
      </c>
      <c r="E5" s="13">
        <f t="shared" si="0"/>
        <v>0</v>
      </c>
    </row>
    <row r="6" spans="1:5" ht="11.95" customHeight="1" x14ac:dyDescent="0.3">
      <c r="A6" s="6" t="s">
        <v>5</v>
      </c>
      <c r="B6" s="7">
        <v>0.69</v>
      </c>
      <c r="C6" s="7">
        <v>0.61</v>
      </c>
      <c r="D6" s="7">
        <v>0.4</v>
      </c>
      <c r="E6" s="15">
        <f t="shared" si="0"/>
        <v>1.6999999999999997</v>
      </c>
    </row>
    <row r="7" spans="1:5" ht="11.95" customHeight="1" x14ac:dyDescent="0.3">
      <c r="A7" s="4" t="s">
        <v>6</v>
      </c>
      <c r="B7" s="5">
        <f>SUM(B4:B6)</f>
        <v>193.74</v>
      </c>
      <c r="C7" s="5">
        <f>SUM(C4:C6)</f>
        <v>184.35000000000002</v>
      </c>
      <c r="D7" s="5">
        <f>SUM(D4:D6)</f>
        <v>155.29</v>
      </c>
      <c r="E7" s="13">
        <f t="shared" si="0"/>
        <v>533.38</v>
      </c>
    </row>
    <row r="8" spans="1:5" ht="11.95" customHeight="1" x14ac:dyDescent="0.3">
      <c r="A8" s="6" t="s">
        <v>7</v>
      </c>
      <c r="B8" s="7">
        <v>349.53</v>
      </c>
      <c r="C8" s="7">
        <v>332.66</v>
      </c>
      <c r="D8" s="7">
        <v>280.39999999999998</v>
      </c>
      <c r="E8" s="13">
        <f t="shared" si="0"/>
        <v>962.59</v>
      </c>
    </row>
    <row r="9" spans="1:5" ht="11.95" customHeight="1" x14ac:dyDescent="0.3">
      <c r="A9" s="6" t="s">
        <v>8</v>
      </c>
      <c r="B9" s="7">
        <v>0</v>
      </c>
      <c r="C9" s="7">
        <v>0</v>
      </c>
      <c r="D9" s="7">
        <v>0</v>
      </c>
      <c r="E9" s="13">
        <f t="shared" si="0"/>
        <v>0</v>
      </c>
    </row>
    <row r="10" spans="1:5" ht="11.95" customHeight="1" x14ac:dyDescent="0.3">
      <c r="A10" s="8" t="s">
        <v>9</v>
      </c>
      <c r="B10" s="9">
        <f>SUM(B7:B8) - B9</f>
        <v>543.27</v>
      </c>
      <c r="C10" s="9">
        <f>SUM(C7:C8) - C9</f>
        <v>517.01</v>
      </c>
      <c r="D10" s="9">
        <f>SUM(D7:D8) - D9</f>
        <v>435.68999999999994</v>
      </c>
      <c r="E10" s="16">
        <f t="shared" si="0"/>
        <v>1495.9699999999998</v>
      </c>
    </row>
    <row r="11" spans="1:5" ht="6.05" customHeight="1" x14ac:dyDescent="0.3"/>
    <row r="12" spans="1:5" ht="11.95" customHeight="1" x14ac:dyDescent="0.3">
      <c r="A12" s="10" t="s">
        <v>10</v>
      </c>
    </row>
    <row r="13" spans="1:5" ht="11.95" customHeight="1" x14ac:dyDescent="0.3">
      <c r="A13" s="4" t="s">
        <v>11</v>
      </c>
      <c r="B13" s="5">
        <v>19.3</v>
      </c>
      <c r="C13" s="5">
        <v>18.38</v>
      </c>
      <c r="D13" s="5">
        <v>15.5</v>
      </c>
      <c r="E13" s="14">
        <f t="shared" ref="E13:E20" si="1">SUM(B13:D13)</f>
        <v>53.18</v>
      </c>
    </row>
    <row r="14" spans="1:5" ht="11.95" customHeight="1" x14ac:dyDescent="0.3">
      <c r="A14" s="6" t="s">
        <v>12</v>
      </c>
      <c r="B14" s="7">
        <v>0</v>
      </c>
      <c r="C14" s="7">
        <v>0</v>
      </c>
      <c r="D14" s="7">
        <v>0</v>
      </c>
      <c r="E14" s="13">
        <f t="shared" si="1"/>
        <v>0</v>
      </c>
    </row>
    <row r="15" spans="1:5" ht="11.95" customHeight="1" x14ac:dyDescent="0.3">
      <c r="A15" s="6" t="s">
        <v>13</v>
      </c>
      <c r="B15" s="7">
        <v>2.78</v>
      </c>
      <c r="C15" s="7">
        <v>2.65</v>
      </c>
      <c r="D15" s="7">
        <v>2.23</v>
      </c>
      <c r="E15" s="13">
        <f t="shared" si="1"/>
        <v>7.66</v>
      </c>
    </row>
    <row r="16" spans="1:5" ht="11.95" customHeight="1" x14ac:dyDescent="0.3">
      <c r="A16" s="6" t="s">
        <v>14</v>
      </c>
      <c r="B16" s="7">
        <v>0</v>
      </c>
      <c r="C16" s="7">
        <v>0</v>
      </c>
      <c r="D16" s="7">
        <v>0</v>
      </c>
      <c r="E16" s="13">
        <f t="shared" si="1"/>
        <v>0</v>
      </c>
    </row>
    <row r="17" spans="1:5" ht="11.95" customHeight="1" x14ac:dyDescent="0.3">
      <c r="A17" s="6" t="s">
        <v>15</v>
      </c>
      <c r="B17" s="7">
        <v>0</v>
      </c>
      <c r="C17" s="7">
        <v>0</v>
      </c>
      <c r="D17" s="7">
        <v>0</v>
      </c>
      <c r="E17" s="13">
        <f t="shared" si="1"/>
        <v>0</v>
      </c>
    </row>
    <row r="18" spans="1:5" ht="11.95" customHeight="1" x14ac:dyDescent="0.3">
      <c r="A18" s="6" t="s">
        <v>16</v>
      </c>
      <c r="B18" s="7">
        <v>0</v>
      </c>
      <c r="C18" s="7">
        <v>0</v>
      </c>
      <c r="D18" s="7">
        <v>0</v>
      </c>
      <c r="E18" s="15">
        <f t="shared" si="1"/>
        <v>0</v>
      </c>
    </row>
    <row r="19" spans="1:5" ht="11.95" customHeight="1" x14ac:dyDescent="0.3">
      <c r="A19" s="4" t="s">
        <v>17</v>
      </c>
      <c r="B19" s="5">
        <f>SUM(B13:B18)</f>
        <v>22.080000000000002</v>
      </c>
      <c r="C19" s="5">
        <f>SUM(C13:C18)</f>
        <v>21.029999999999998</v>
      </c>
      <c r="D19" s="5">
        <f>SUM(D13:D18)</f>
        <v>17.73</v>
      </c>
      <c r="E19" s="16">
        <f t="shared" si="1"/>
        <v>60.84</v>
      </c>
    </row>
    <row r="20" spans="1:5" ht="11.95" customHeight="1" x14ac:dyDescent="0.3">
      <c r="A20" s="1" t="s">
        <v>18</v>
      </c>
      <c r="B20" s="9">
        <f>B10-B19</f>
        <v>521.18999999999994</v>
      </c>
      <c r="C20" s="9">
        <f>C10-C19</f>
        <v>495.98</v>
      </c>
      <c r="D20" s="9">
        <f>D10-D19</f>
        <v>417.95999999999992</v>
      </c>
      <c r="E20" s="16">
        <f t="shared" si="1"/>
        <v>1435.1299999999999</v>
      </c>
    </row>
    <row r="21" spans="1:5" ht="6.05" customHeight="1" x14ac:dyDescent="0.3"/>
    <row r="22" spans="1:5" ht="11.95" customHeight="1" x14ac:dyDescent="0.3">
      <c r="A22" s="10" t="s">
        <v>19</v>
      </c>
    </row>
    <row r="23" spans="1:5" ht="11.95" customHeight="1" x14ac:dyDescent="0.3">
      <c r="A23" s="4" t="s">
        <v>20</v>
      </c>
      <c r="B23" s="5">
        <v>8.5</v>
      </c>
      <c r="C23" s="5">
        <v>8.09</v>
      </c>
      <c r="D23" s="5">
        <v>6.81</v>
      </c>
      <c r="E23" s="14">
        <f t="shared" ref="E23:E28" si="2">SUM(B23:D23)</f>
        <v>23.4</v>
      </c>
    </row>
    <row r="24" spans="1:5" ht="11.95" customHeight="1" x14ac:dyDescent="0.3">
      <c r="A24" s="6" t="s">
        <v>21</v>
      </c>
      <c r="B24" s="7">
        <v>17.48</v>
      </c>
      <c r="C24" s="7">
        <v>16.64</v>
      </c>
      <c r="D24" s="7">
        <v>14.02</v>
      </c>
      <c r="E24" s="13">
        <f t="shared" si="2"/>
        <v>48.14</v>
      </c>
    </row>
    <row r="25" spans="1:5" ht="11.95" customHeight="1" x14ac:dyDescent="0.3">
      <c r="A25" s="6" t="s">
        <v>22</v>
      </c>
      <c r="B25" s="7">
        <v>0</v>
      </c>
      <c r="C25" s="7">
        <v>0</v>
      </c>
      <c r="D25" s="7">
        <v>0</v>
      </c>
      <c r="E25" s="13">
        <f t="shared" si="2"/>
        <v>0</v>
      </c>
    </row>
    <row r="26" spans="1:5" ht="11.95" customHeight="1" x14ac:dyDescent="0.3">
      <c r="A26" s="6" t="s">
        <v>23</v>
      </c>
      <c r="B26" s="7">
        <v>0</v>
      </c>
      <c r="C26" s="7">
        <v>0</v>
      </c>
      <c r="D26" s="7">
        <v>0</v>
      </c>
      <c r="E26" s="13">
        <f t="shared" si="2"/>
        <v>0</v>
      </c>
    </row>
    <row r="27" spans="1:5" ht="11.95" customHeight="1" x14ac:dyDescent="0.3">
      <c r="A27" s="6" t="s">
        <v>24</v>
      </c>
      <c r="B27" s="7">
        <v>0</v>
      </c>
      <c r="C27" s="7">
        <v>0</v>
      </c>
      <c r="D27" s="7">
        <v>0</v>
      </c>
      <c r="E27" s="13">
        <f t="shared" si="2"/>
        <v>0</v>
      </c>
    </row>
    <row r="28" spans="1:5" ht="11.95" customHeight="1" x14ac:dyDescent="0.3">
      <c r="A28" s="8" t="s">
        <v>25</v>
      </c>
      <c r="B28" s="9">
        <f>SUM(B23:B27)</f>
        <v>25.98</v>
      </c>
      <c r="C28" s="9">
        <f>SUM(C23:C27)</f>
        <v>24.73</v>
      </c>
      <c r="D28" s="9">
        <f>SUM(D23:D27)</f>
        <v>20.83</v>
      </c>
      <c r="E28" s="16">
        <f t="shared" si="2"/>
        <v>71.539999999999992</v>
      </c>
    </row>
    <row r="29" spans="1:5" ht="6.05" customHeight="1" x14ac:dyDescent="0.3"/>
    <row r="30" spans="1:5" ht="11.95" customHeight="1" x14ac:dyDescent="0.3">
      <c r="A30" s="8" t="s">
        <v>26</v>
      </c>
      <c r="B30" s="9">
        <f>B20-B28</f>
        <v>495.20999999999992</v>
      </c>
      <c r="C30" s="9">
        <f>C20-C28</f>
        <v>471.25</v>
      </c>
      <c r="D30" s="9">
        <f>D20-D28</f>
        <v>397.12999999999994</v>
      </c>
      <c r="E30" s="16">
        <f>SUM(B30:D30)</f>
        <v>1363.59</v>
      </c>
    </row>
    <row r="31" spans="1:5" ht="11.95" customHeight="1" x14ac:dyDescent="0.3">
      <c r="A31" s="6" t="s">
        <v>27</v>
      </c>
      <c r="B31" s="7">
        <v>0</v>
      </c>
      <c r="C31" s="7">
        <v>0</v>
      </c>
      <c r="D31" s="7">
        <v>0</v>
      </c>
      <c r="E31" s="13">
        <f>SUM(B31:D31)</f>
        <v>0</v>
      </c>
    </row>
    <row r="32" spans="1:5" ht="11.95" customHeight="1" x14ac:dyDescent="0.3">
      <c r="A32" s="6" t="s">
        <v>28</v>
      </c>
      <c r="B32" s="7">
        <v>0</v>
      </c>
      <c r="C32" s="7">
        <v>0</v>
      </c>
      <c r="D32" s="7">
        <v>0</v>
      </c>
      <c r="E32" s="13">
        <f>SUM(B32:D32)</f>
        <v>0</v>
      </c>
    </row>
    <row r="33" spans="1:10" ht="11.95" customHeight="1" x14ac:dyDescent="0.3">
      <c r="A33" s="1" t="s">
        <v>29</v>
      </c>
      <c r="B33" s="9">
        <f>B30-SUM(B31:B32)</f>
        <v>495.20999999999992</v>
      </c>
      <c r="C33" s="9">
        <f>C30-SUM(C31:C32)</f>
        <v>471.25</v>
      </c>
      <c r="D33" s="9">
        <f>D30-SUM(D31:D32)</f>
        <v>397.12999999999994</v>
      </c>
      <c r="E33" s="16">
        <f>SUM(B33:D33)</f>
        <v>1363.59</v>
      </c>
    </row>
    <row r="34" spans="1:10" ht="11.95" customHeight="1" x14ac:dyDescent="0.3">
      <c r="B34" s="17" t="s">
        <v>31</v>
      </c>
      <c r="C34" s="22"/>
      <c r="D34" s="22"/>
      <c r="E34" s="18"/>
    </row>
    <row r="35" spans="1:10" ht="11.95" customHeight="1" x14ac:dyDescent="0.3">
      <c r="B35" s="17" t="s">
        <v>32</v>
      </c>
      <c r="C35" s="22"/>
      <c r="D35" s="22"/>
      <c r="E35" s="18"/>
      <c r="F35" s="19" t="s">
        <v>33</v>
      </c>
      <c r="G35" s="19"/>
      <c r="H35" s="19"/>
      <c r="I35" s="20" t="s">
        <v>34</v>
      </c>
      <c r="J35" s="18"/>
    </row>
    <row r="36" spans="1:10" ht="11.95" customHeight="1" x14ac:dyDescent="0.3">
      <c r="B36" s="17" t="s">
        <v>35</v>
      </c>
      <c r="C36" s="22"/>
      <c r="D36" s="22"/>
      <c r="E36" s="18"/>
    </row>
    <row r="37" spans="1:10" ht="11.95" customHeight="1" x14ac:dyDescent="0.3">
      <c r="B37" s="21"/>
      <c r="C37" s="21"/>
      <c r="D37" s="21"/>
      <c r="F37" s="11"/>
      <c r="G37" s="11"/>
      <c r="H37" s="11"/>
      <c r="I37" s="20" t="s">
        <v>36</v>
      </c>
      <c r="J37" s="18"/>
    </row>
    <row r="38" spans="1:10" ht="11.95" customHeight="1" x14ac:dyDescent="0.3">
      <c r="B38" s="17" t="s">
        <v>37</v>
      </c>
      <c r="C38" s="22"/>
      <c r="D38" s="22"/>
    </row>
    <row r="39" spans="1:10" ht="11.95" customHeight="1" x14ac:dyDescent="0.3"/>
    <row r="40" spans="1:10" ht="11.95" customHeight="1" x14ac:dyDescent="0.3"/>
    <row r="41" spans="1:10" ht="11.95" customHeight="1" x14ac:dyDescent="0.3"/>
    <row r="42" spans="1:10" ht="11.95" customHeight="1" x14ac:dyDescent="0.3"/>
    <row r="43" spans="1:10" ht="11.95" customHeight="1" x14ac:dyDescent="0.3"/>
    <row r="44" spans="1:10" ht="11.95" customHeight="1" x14ac:dyDescent="0.3"/>
    <row r="45" spans="1:10" ht="11.95" customHeight="1" x14ac:dyDescent="0.3"/>
    <row r="46" spans="1:10" ht="11.95" customHeight="1" x14ac:dyDescent="0.3"/>
    <row r="47" spans="1:10" ht="11.95" customHeight="1" x14ac:dyDescent="0.3"/>
    <row r="48" spans="1:10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8">
    <mergeCell ref="B37:D37"/>
    <mergeCell ref="I37:J37"/>
    <mergeCell ref="B38:D38"/>
    <mergeCell ref="B34:E34"/>
    <mergeCell ref="B35:E35"/>
    <mergeCell ref="F35:H35"/>
    <mergeCell ref="I35:J35"/>
    <mergeCell ref="B36:E36"/>
  </mergeCells>
  <pageMargins left="0.7" right="0.7" top="0.75" bottom="0.75" header="0.3" footer="0.3"/>
  <pageSetup orientation="landscape"/>
  <headerFooter differentOddEven="1" differentFirst="1">
    <oddHeader>&amp;CAUDITOR'S OFFICE, MADISON COUNTY
STATEMENT OF SEMI-ANNUAL APPORTIONMENT OF TAXES
MADE AT THE FIRST HALF REAL ESTATE SETTLEMENT TAX YEAR 2025, WITH THE COUNTY TREASURER FOR PICKAWAY-ROSS COUNTY JVSD</oddHeader>
    <evenHeader>&amp;CAUDITOR'S OFFICE, MADISON COUNTY
STATEMENT OF SEMI-ANNUAL APPORTIONMENT OF TAXES
MADE AT THE FIRST HALF REAL ESTATE SETTLEMENT TAX YEAR 2025, WITH THE COUNTY TREASURER FOR PICKAWAY-ROSS COUNTY JVSD</evenHeader>
    <firstHeader>&amp;CAUDITOR'S OFFICE, MADISON COUNTY
STATEMENT OF SEMI-ANNUAL APPORTIONMENT OF TAXES
MADE AT THE FIRST HALF REAL ESTATE SETTLEMENT TAX YEAR 2025, WITH THE COUNTY TREASURER FOR PICKAWAY-ROSS COUNTY JVSD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99"/>
  <sheetViews>
    <sheetView workbookViewId="0"/>
  </sheetViews>
  <sheetFormatPr defaultRowHeight="12.45" customHeight="1" x14ac:dyDescent="0.3"/>
  <cols>
    <col min="1" max="1" width="23" customWidth="1"/>
    <col min="2" max="2" width="11" style="2" customWidth="1"/>
    <col min="3" max="3" width="11" customWidth="1"/>
  </cols>
  <sheetData>
    <row r="2" spans="1:3" ht="29.95" customHeight="1" x14ac:dyDescent="0.3">
      <c r="A2" s="1" t="s">
        <v>0</v>
      </c>
      <c r="B2" s="3" t="s">
        <v>30</v>
      </c>
      <c r="C2" s="1" t="s">
        <v>1</v>
      </c>
    </row>
    <row r="3" spans="1:3" ht="11.95" customHeight="1" x14ac:dyDescent="0.3">
      <c r="A3" s="1" t="s">
        <v>2</v>
      </c>
    </row>
    <row r="4" spans="1:3" ht="11.95" customHeight="1" x14ac:dyDescent="0.3">
      <c r="A4" s="4" t="s">
        <v>3</v>
      </c>
      <c r="B4" s="5">
        <v>612158.24</v>
      </c>
      <c r="C4" s="14">
        <f t="shared" ref="C4:C10" si="0">SUM(B4)</f>
        <v>612158.24</v>
      </c>
    </row>
    <row r="5" spans="1:3" ht="11.95" customHeight="1" x14ac:dyDescent="0.3">
      <c r="A5" s="6" t="s">
        <v>4</v>
      </c>
      <c r="B5" s="7">
        <v>126417.09</v>
      </c>
      <c r="C5" s="13">
        <f t="shared" si="0"/>
        <v>126417.09</v>
      </c>
    </row>
    <row r="6" spans="1:3" ht="11.95" customHeight="1" x14ac:dyDescent="0.3">
      <c r="A6" s="6" t="s">
        <v>5</v>
      </c>
      <c r="B6" s="7">
        <v>124955.64</v>
      </c>
      <c r="C6" s="15">
        <f t="shared" si="0"/>
        <v>124955.64</v>
      </c>
    </row>
    <row r="7" spans="1:3" ht="11.95" customHeight="1" x14ac:dyDescent="0.3">
      <c r="A7" s="4" t="s">
        <v>6</v>
      </c>
      <c r="B7" s="5">
        <f>SUM(B4:B6)</f>
        <v>863530.97</v>
      </c>
      <c r="C7" s="13">
        <f t="shared" si="0"/>
        <v>863530.97</v>
      </c>
    </row>
    <row r="8" spans="1:3" ht="11.95" customHeight="1" x14ac:dyDescent="0.3">
      <c r="A8" s="6" t="s">
        <v>7</v>
      </c>
      <c r="B8" s="7">
        <v>33487.949999999997</v>
      </c>
      <c r="C8" s="13">
        <f t="shared" si="0"/>
        <v>33487.949999999997</v>
      </c>
    </row>
    <row r="9" spans="1:3" ht="11.95" customHeight="1" x14ac:dyDescent="0.3">
      <c r="A9" s="6" t="s">
        <v>8</v>
      </c>
      <c r="B9" s="7">
        <v>41296.32</v>
      </c>
      <c r="C9" s="13">
        <f t="shared" si="0"/>
        <v>41296.32</v>
      </c>
    </row>
    <row r="10" spans="1:3" ht="11.95" customHeight="1" x14ac:dyDescent="0.3">
      <c r="A10" s="8" t="s">
        <v>9</v>
      </c>
      <c r="B10" s="9">
        <f>SUM(B7:B8) - B9</f>
        <v>855722.6</v>
      </c>
      <c r="C10" s="16">
        <f t="shared" si="0"/>
        <v>855722.6</v>
      </c>
    </row>
    <row r="11" spans="1:3" ht="6.05" customHeight="1" x14ac:dyDescent="0.3"/>
    <row r="12" spans="1:3" ht="11.95" customHeight="1" x14ac:dyDescent="0.3">
      <c r="A12" s="10" t="s">
        <v>10</v>
      </c>
    </row>
    <row r="13" spans="1:3" ht="11.95" customHeight="1" x14ac:dyDescent="0.3">
      <c r="A13" s="4" t="s">
        <v>11</v>
      </c>
      <c r="B13" s="5">
        <v>0</v>
      </c>
      <c r="C13" s="14">
        <f t="shared" ref="C13:C20" si="1">SUM(B13)</f>
        <v>0</v>
      </c>
    </row>
    <row r="14" spans="1:3" ht="11.95" customHeight="1" x14ac:dyDescent="0.3">
      <c r="A14" s="6" t="s">
        <v>12</v>
      </c>
      <c r="B14" s="7">
        <v>0</v>
      </c>
      <c r="C14" s="13">
        <f t="shared" si="1"/>
        <v>0</v>
      </c>
    </row>
    <row r="15" spans="1:3" ht="11.95" customHeight="1" x14ac:dyDescent="0.3">
      <c r="A15" s="6" t="s">
        <v>13</v>
      </c>
      <c r="B15" s="7">
        <v>0</v>
      </c>
      <c r="C15" s="13">
        <f t="shared" si="1"/>
        <v>0</v>
      </c>
    </row>
    <row r="16" spans="1:3" ht="11.95" customHeight="1" x14ac:dyDescent="0.3">
      <c r="A16" s="6" t="s">
        <v>14</v>
      </c>
      <c r="B16" s="7">
        <v>0</v>
      </c>
      <c r="C16" s="13">
        <f t="shared" si="1"/>
        <v>0</v>
      </c>
    </row>
    <row r="17" spans="1:3" ht="11.95" customHeight="1" x14ac:dyDescent="0.3">
      <c r="A17" s="6" t="s">
        <v>15</v>
      </c>
      <c r="B17" s="7">
        <v>8127.79</v>
      </c>
      <c r="C17" s="13">
        <f t="shared" si="1"/>
        <v>8127.79</v>
      </c>
    </row>
    <row r="18" spans="1:3" ht="11.95" customHeight="1" x14ac:dyDescent="0.3">
      <c r="A18" s="6" t="s">
        <v>16</v>
      </c>
      <c r="B18" s="7">
        <v>188.53</v>
      </c>
      <c r="C18" s="15">
        <f t="shared" si="1"/>
        <v>188.53</v>
      </c>
    </row>
    <row r="19" spans="1:3" ht="11.95" customHeight="1" x14ac:dyDescent="0.3">
      <c r="A19" s="4" t="s">
        <v>17</v>
      </c>
      <c r="B19" s="5">
        <f>SUM(B13:B18)</f>
        <v>8316.32</v>
      </c>
      <c r="C19" s="16">
        <f t="shared" si="1"/>
        <v>8316.32</v>
      </c>
    </row>
    <row r="20" spans="1:3" ht="11.95" customHeight="1" x14ac:dyDescent="0.3">
      <c r="A20" s="1" t="s">
        <v>18</v>
      </c>
      <c r="B20" s="9">
        <f>B10-B19</f>
        <v>847406.28</v>
      </c>
      <c r="C20" s="16">
        <f t="shared" si="1"/>
        <v>847406.28</v>
      </c>
    </row>
    <row r="21" spans="1:3" ht="6.05" customHeight="1" x14ac:dyDescent="0.3"/>
    <row r="22" spans="1:3" ht="11.95" customHeight="1" x14ac:dyDescent="0.3">
      <c r="A22" s="10" t="s">
        <v>19</v>
      </c>
    </row>
    <row r="23" spans="1:3" ht="11.95" customHeight="1" x14ac:dyDescent="0.3">
      <c r="A23" s="4" t="s">
        <v>20</v>
      </c>
      <c r="B23" s="5">
        <v>12326.84</v>
      </c>
      <c r="C23" s="14">
        <f t="shared" ref="C23:C28" si="2">SUM(B23)</f>
        <v>12326.84</v>
      </c>
    </row>
    <row r="24" spans="1:3" ht="11.95" customHeight="1" x14ac:dyDescent="0.3">
      <c r="A24" s="6" t="s">
        <v>21</v>
      </c>
      <c r="B24" s="7">
        <v>1455.74</v>
      </c>
      <c r="C24" s="13">
        <f t="shared" si="2"/>
        <v>1455.74</v>
      </c>
    </row>
    <row r="25" spans="1:3" ht="11.95" customHeight="1" x14ac:dyDescent="0.3">
      <c r="A25" s="6" t="s">
        <v>22</v>
      </c>
      <c r="B25" s="7">
        <v>55.38</v>
      </c>
      <c r="C25" s="13">
        <f t="shared" si="2"/>
        <v>55.38</v>
      </c>
    </row>
    <row r="26" spans="1:3" ht="11.95" customHeight="1" x14ac:dyDescent="0.3">
      <c r="A26" s="6" t="s">
        <v>23</v>
      </c>
      <c r="B26" s="7">
        <v>0</v>
      </c>
      <c r="C26" s="13">
        <f t="shared" si="2"/>
        <v>0</v>
      </c>
    </row>
    <row r="27" spans="1:3" ht="11.95" customHeight="1" x14ac:dyDescent="0.3">
      <c r="A27" s="6" t="s">
        <v>24</v>
      </c>
      <c r="B27" s="7">
        <v>0</v>
      </c>
      <c r="C27" s="13">
        <f t="shared" si="2"/>
        <v>0</v>
      </c>
    </row>
    <row r="28" spans="1:3" ht="11.95" customHeight="1" x14ac:dyDescent="0.3">
      <c r="A28" s="8" t="s">
        <v>25</v>
      </c>
      <c r="B28" s="9">
        <f>SUM(B23:B27)</f>
        <v>13837.96</v>
      </c>
      <c r="C28" s="16">
        <f t="shared" si="2"/>
        <v>13837.96</v>
      </c>
    </row>
    <row r="29" spans="1:3" ht="6.05" customHeight="1" x14ac:dyDescent="0.3"/>
    <row r="30" spans="1:3" ht="11.95" customHeight="1" x14ac:dyDescent="0.3">
      <c r="A30" s="8" t="s">
        <v>26</v>
      </c>
      <c r="B30" s="9">
        <f>B20-B28</f>
        <v>833568.32000000007</v>
      </c>
      <c r="C30" s="16">
        <f>SUM(B30)</f>
        <v>833568.32000000007</v>
      </c>
    </row>
    <row r="31" spans="1:3" ht="11.95" customHeight="1" x14ac:dyDescent="0.3">
      <c r="A31" s="6" t="s">
        <v>27</v>
      </c>
      <c r="B31" s="7">
        <v>3175.14</v>
      </c>
      <c r="C31" s="13">
        <f>SUM(B31)</f>
        <v>3175.14</v>
      </c>
    </row>
    <row r="32" spans="1:3" ht="11.95" customHeight="1" x14ac:dyDescent="0.3">
      <c r="A32" s="6" t="s">
        <v>28</v>
      </c>
      <c r="B32" s="7">
        <v>0</v>
      </c>
      <c r="C32" s="13">
        <f>SUM(B32)</f>
        <v>0</v>
      </c>
    </row>
    <row r="33" spans="1:10" ht="11.95" customHeight="1" x14ac:dyDescent="0.3">
      <c r="A33" s="1" t="s">
        <v>29</v>
      </c>
      <c r="B33" s="9">
        <f>B30-SUM(B31:B32)</f>
        <v>830393.18</v>
      </c>
      <c r="C33" s="16">
        <f>SUM(B33)</f>
        <v>830393.18</v>
      </c>
    </row>
    <row r="34" spans="1:10" ht="11.95" customHeight="1" x14ac:dyDescent="0.3">
      <c r="B34" s="17" t="s">
        <v>31</v>
      </c>
      <c r="C34" s="18"/>
      <c r="D34" s="18"/>
      <c r="E34" s="18"/>
    </row>
    <row r="35" spans="1:10" ht="11.95" customHeight="1" x14ac:dyDescent="0.3">
      <c r="B35" s="17" t="s">
        <v>32</v>
      </c>
      <c r="C35" s="18"/>
      <c r="D35" s="18"/>
      <c r="E35" s="18"/>
      <c r="F35" s="19" t="s">
        <v>33</v>
      </c>
      <c r="G35" s="19"/>
      <c r="H35" s="19"/>
      <c r="I35" s="20" t="s">
        <v>34</v>
      </c>
      <c r="J35" s="18"/>
    </row>
    <row r="36" spans="1:10" ht="11.95" customHeight="1" x14ac:dyDescent="0.3">
      <c r="B36" s="17" t="s">
        <v>35</v>
      </c>
      <c r="C36" s="18"/>
      <c r="D36" s="18"/>
      <c r="E36" s="18"/>
    </row>
    <row r="37" spans="1:10" ht="11.95" customHeight="1" x14ac:dyDescent="0.3">
      <c r="B37" s="21"/>
      <c r="C37" s="19"/>
      <c r="D37" s="19"/>
      <c r="F37" s="11"/>
      <c r="G37" s="11"/>
      <c r="H37" s="11"/>
      <c r="I37" s="20" t="s">
        <v>36</v>
      </c>
      <c r="J37" s="18"/>
    </row>
    <row r="38" spans="1:10" ht="11.95" customHeight="1" x14ac:dyDescent="0.3">
      <c r="B38" s="17" t="s">
        <v>37</v>
      </c>
      <c r="C38" s="18"/>
      <c r="D38" s="18"/>
    </row>
    <row r="39" spans="1:10" ht="11.95" customHeight="1" x14ac:dyDescent="0.3"/>
    <row r="40" spans="1:10" ht="11.95" customHeight="1" x14ac:dyDescent="0.3"/>
    <row r="41" spans="1:10" ht="11.95" customHeight="1" x14ac:dyDescent="0.3"/>
    <row r="42" spans="1:10" ht="11.95" customHeight="1" x14ac:dyDescent="0.3"/>
    <row r="43" spans="1:10" ht="11.95" customHeight="1" x14ac:dyDescent="0.3"/>
    <row r="44" spans="1:10" ht="11.95" customHeight="1" x14ac:dyDescent="0.3"/>
    <row r="45" spans="1:10" ht="11.95" customHeight="1" x14ac:dyDescent="0.3"/>
    <row r="46" spans="1:10" ht="11.95" customHeight="1" x14ac:dyDescent="0.3"/>
    <row r="47" spans="1:10" ht="11.95" customHeight="1" x14ac:dyDescent="0.3"/>
    <row r="48" spans="1:10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8">
    <mergeCell ref="B37:D37"/>
    <mergeCell ref="I37:J37"/>
    <mergeCell ref="B38:D38"/>
    <mergeCell ref="B34:E34"/>
    <mergeCell ref="B35:E35"/>
    <mergeCell ref="F35:H35"/>
    <mergeCell ref="I35:J35"/>
    <mergeCell ref="B36:E36"/>
  </mergeCells>
  <pageMargins left="0.7" right="0.7" top="0.75" bottom="0.75" header="0.3" footer="0.3"/>
  <pageSetup orientation="landscape"/>
  <headerFooter differentOddEven="1" differentFirst="1">
    <oddHeader>&amp;CAUDITOR'S OFFICE, MADISON COUNTY
STATEMENT OF SEMI-ANNUAL APPORTIONMENT OF TAXES
MADE AT THE FIRST HALF REAL ESTATE SETTLEMENT TAX YEAR 2025, WITH THE COUNTY TREASURER FOR 9-1-1</oddHeader>
    <evenHeader>&amp;CAUDITOR'S OFFICE, MADISON COUNTY
STATEMENT OF SEMI-ANNUAL APPORTIONMENT OF TAXES
MADE AT THE FIRST HALF REAL ESTATE SETTLEMENT TAX YEAR 2025, WITH THE COUNTY TREASURER FOR 9-1-1</evenHeader>
    <firstHeader>&amp;CAUDITOR'S OFFICE, MADISON COUNTY
STATEMENT OF SEMI-ANNUAL APPORTIONMENT OF TAXES
MADE AT THE FIRST HALF REAL ESTATE SETTLEMENT TAX YEAR 2025, WITH THE COUNTY TREASURER FOR 9-1-1</first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J99"/>
  <sheetViews>
    <sheetView workbookViewId="0"/>
  </sheetViews>
  <sheetFormatPr defaultRowHeight="12.45" customHeight="1" x14ac:dyDescent="0.3"/>
  <cols>
    <col min="1" max="1" width="23" customWidth="1"/>
    <col min="2" max="2" width="11" style="2" customWidth="1"/>
    <col min="3" max="3" width="11" customWidth="1"/>
  </cols>
  <sheetData>
    <row r="2" spans="1:3" ht="29.95" customHeight="1" x14ac:dyDescent="0.3">
      <c r="A2" s="1" t="s">
        <v>0</v>
      </c>
      <c r="B2" s="3" t="s">
        <v>106</v>
      </c>
      <c r="C2" s="1" t="s">
        <v>1</v>
      </c>
    </row>
    <row r="3" spans="1:3" ht="11.95" customHeight="1" x14ac:dyDescent="0.3">
      <c r="A3" s="1" t="s">
        <v>2</v>
      </c>
    </row>
    <row r="4" spans="1:3" ht="11.95" customHeight="1" x14ac:dyDescent="0.3">
      <c r="A4" s="4" t="s">
        <v>3</v>
      </c>
      <c r="B4" s="5">
        <v>1535406.87</v>
      </c>
      <c r="C4" s="14">
        <f t="shared" ref="C4:C10" si="0">SUM(B4)</f>
        <v>1535406.87</v>
      </c>
    </row>
    <row r="5" spans="1:3" ht="11.95" customHeight="1" x14ac:dyDescent="0.3">
      <c r="A5" s="6" t="s">
        <v>4</v>
      </c>
      <c r="B5" s="7">
        <v>257491.79</v>
      </c>
      <c r="C5" s="13">
        <f t="shared" si="0"/>
        <v>257491.79</v>
      </c>
    </row>
    <row r="6" spans="1:3" ht="11.95" customHeight="1" x14ac:dyDescent="0.3">
      <c r="A6" s="6" t="s">
        <v>5</v>
      </c>
      <c r="B6" s="7">
        <v>224759.7</v>
      </c>
      <c r="C6" s="15">
        <f t="shared" si="0"/>
        <v>224759.7</v>
      </c>
    </row>
    <row r="7" spans="1:3" ht="11.95" customHeight="1" x14ac:dyDescent="0.3">
      <c r="A7" s="4" t="s">
        <v>6</v>
      </c>
      <c r="B7" s="5">
        <f>SUM(B4:B6)</f>
        <v>2017658.36</v>
      </c>
      <c r="C7" s="13">
        <f t="shared" si="0"/>
        <v>2017658.36</v>
      </c>
    </row>
    <row r="8" spans="1:3" ht="11.95" customHeight="1" x14ac:dyDescent="0.3">
      <c r="A8" s="6" t="s">
        <v>7</v>
      </c>
      <c r="B8" s="7">
        <v>71298.759999999995</v>
      </c>
      <c r="C8" s="13">
        <f t="shared" si="0"/>
        <v>71298.759999999995</v>
      </c>
    </row>
    <row r="9" spans="1:3" ht="11.95" customHeight="1" x14ac:dyDescent="0.3">
      <c r="A9" s="6" t="s">
        <v>8</v>
      </c>
      <c r="B9" s="7">
        <v>84115.95</v>
      </c>
      <c r="C9" s="13">
        <f t="shared" si="0"/>
        <v>84115.95</v>
      </c>
    </row>
    <row r="10" spans="1:3" ht="11.95" customHeight="1" x14ac:dyDescent="0.3">
      <c r="A10" s="8" t="s">
        <v>9</v>
      </c>
      <c r="B10" s="9">
        <f>SUM(B7:B8) - B9</f>
        <v>2004841.1700000002</v>
      </c>
      <c r="C10" s="16">
        <f t="shared" si="0"/>
        <v>2004841.1700000002</v>
      </c>
    </row>
    <row r="11" spans="1:3" ht="6.05" customHeight="1" x14ac:dyDescent="0.3"/>
    <row r="12" spans="1:3" ht="11.95" customHeight="1" x14ac:dyDescent="0.3">
      <c r="A12" s="10" t="s">
        <v>10</v>
      </c>
    </row>
    <row r="13" spans="1:3" ht="11.95" customHeight="1" x14ac:dyDescent="0.3">
      <c r="A13" s="4" t="s">
        <v>11</v>
      </c>
      <c r="B13" s="5">
        <v>137124.85</v>
      </c>
      <c r="C13" s="14">
        <f t="shared" ref="C13:C20" si="1">SUM(B13)</f>
        <v>137124.85</v>
      </c>
    </row>
    <row r="14" spans="1:3" ht="11.95" customHeight="1" x14ac:dyDescent="0.3">
      <c r="A14" s="6" t="s">
        <v>12</v>
      </c>
      <c r="B14" s="7">
        <v>-504.13</v>
      </c>
      <c r="C14" s="13">
        <f t="shared" si="1"/>
        <v>-504.13</v>
      </c>
    </row>
    <row r="15" spans="1:3" ht="11.95" customHeight="1" x14ac:dyDescent="0.3">
      <c r="A15" s="6" t="s">
        <v>13</v>
      </c>
      <c r="B15" s="7">
        <v>20324.98</v>
      </c>
      <c r="C15" s="13">
        <f t="shared" si="1"/>
        <v>20324.98</v>
      </c>
    </row>
    <row r="16" spans="1:3" ht="11.95" customHeight="1" x14ac:dyDescent="0.3">
      <c r="A16" s="6" t="s">
        <v>14</v>
      </c>
      <c r="B16" s="7">
        <v>7.85</v>
      </c>
      <c r="C16" s="13">
        <f t="shared" si="1"/>
        <v>7.85</v>
      </c>
    </row>
    <row r="17" spans="1:3" ht="11.95" customHeight="1" x14ac:dyDescent="0.3">
      <c r="A17" s="6" t="s">
        <v>15</v>
      </c>
      <c r="B17" s="7">
        <v>18100.259999999998</v>
      </c>
      <c r="C17" s="13">
        <f t="shared" si="1"/>
        <v>18100.259999999998</v>
      </c>
    </row>
    <row r="18" spans="1:3" ht="11.95" customHeight="1" x14ac:dyDescent="0.3">
      <c r="A18" s="6" t="s">
        <v>16</v>
      </c>
      <c r="B18" s="7">
        <v>421.89</v>
      </c>
      <c r="C18" s="15">
        <f t="shared" si="1"/>
        <v>421.89</v>
      </c>
    </row>
    <row r="19" spans="1:3" ht="11.95" customHeight="1" x14ac:dyDescent="0.3">
      <c r="A19" s="4" t="s">
        <v>17</v>
      </c>
      <c r="B19" s="5">
        <f>SUM(B13:B18)</f>
        <v>175475.70000000004</v>
      </c>
      <c r="C19" s="16">
        <f t="shared" si="1"/>
        <v>175475.70000000004</v>
      </c>
    </row>
    <row r="20" spans="1:3" ht="11.95" customHeight="1" x14ac:dyDescent="0.3">
      <c r="A20" s="1" t="s">
        <v>18</v>
      </c>
      <c r="B20" s="9">
        <f>B10-B19</f>
        <v>1829365.4700000002</v>
      </c>
      <c r="C20" s="16">
        <f t="shared" si="1"/>
        <v>1829365.4700000002</v>
      </c>
    </row>
    <row r="21" spans="1:3" ht="6.05" customHeight="1" x14ac:dyDescent="0.3"/>
    <row r="22" spans="1:3" ht="11.95" customHeight="1" x14ac:dyDescent="0.3">
      <c r="A22" s="10" t="s">
        <v>19</v>
      </c>
    </row>
    <row r="23" spans="1:3" ht="11.95" customHeight="1" x14ac:dyDescent="0.3">
      <c r="A23" s="4" t="s">
        <v>20</v>
      </c>
      <c r="B23" s="5">
        <v>29455.65</v>
      </c>
      <c r="C23" s="14">
        <f t="shared" ref="C23:C28" si="2">SUM(B23)</f>
        <v>29455.65</v>
      </c>
    </row>
    <row r="24" spans="1:3" ht="11.95" customHeight="1" x14ac:dyDescent="0.3">
      <c r="A24" s="6" t="s">
        <v>21</v>
      </c>
      <c r="B24" s="7">
        <v>3142.58</v>
      </c>
      <c r="C24" s="13">
        <f t="shared" si="2"/>
        <v>3142.58</v>
      </c>
    </row>
    <row r="25" spans="1:3" ht="11.95" customHeight="1" x14ac:dyDescent="0.3">
      <c r="A25" s="6" t="s">
        <v>22</v>
      </c>
      <c r="B25" s="7">
        <v>0</v>
      </c>
      <c r="C25" s="13">
        <f t="shared" si="2"/>
        <v>0</v>
      </c>
    </row>
    <row r="26" spans="1:3" ht="11.95" customHeight="1" x14ac:dyDescent="0.3">
      <c r="A26" s="6" t="s">
        <v>23</v>
      </c>
      <c r="B26" s="7">
        <v>0</v>
      </c>
      <c r="C26" s="13">
        <f t="shared" si="2"/>
        <v>0</v>
      </c>
    </row>
    <row r="27" spans="1:3" ht="11.95" customHeight="1" x14ac:dyDescent="0.3">
      <c r="A27" s="6" t="s">
        <v>24</v>
      </c>
      <c r="B27" s="7">
        <v>0</v>
      </c>
      <c r="C27" s="13">
        <f t="shared" si="2"/>
        <v>0</v>
      </c>
    </row>
    <row r="28" spans="1:3" ht="11.95" customHeight="1" x14ac:dyDescent="0.3">
      <c r="A28" s="8" t="s">
        <v>25</v>
      </c>
      <c r="B28" s="9">
        <f>SUM(B23:B27)</f>
        <v>32598.230000000003</v>
      </c>
      <c r="C28" s="16">
        <f t="shared" si="2"/>
        <v>32598.230000000003</v>
      </c>
    </row>
    <row r="29" spans="1:3" ht="6.05" customHeight="1" x14ac:dyDescent="0.3"/>
    <row r="30" spans="1:3" ht="11.95" customHeight="1" x14ac:dyDescent="0.3">
      <c r="A30" s="8" t="s">
        <v>26</v>
      </c>
      <c r="B30" s="9">
        <f>B20-B28</f>
        <v>1796767.2400000002</v>
      </c>
      <c r="C30" s="16">
        <f>SUM(B30)</f>
        <v>1796767.2400000002</v>
      </c>
    </row>
    <row r="31" spans="1:3" ht="11.95" customHeight="1" x14ac:dyDescent="0.3">
      <c r="A31" s="6" t="s">
        <v>27</v>
      </c>
      <c r="B31" s="7">
        <v>6707.18</v>
      </c>
      <c r="C31" s="13">
        <f>SUM(B31)</f>
        <v>6707.18</v>
      </c>
    </row>
    <row r="32" spans="1:3" ht="11.95" customHeight="1" x14ac:dyDescent="0.3">
      <c r="A32" s="6" t="s">
        <v>28</v>
      </c>
      <c r="B32" s="7">
        <v>0</v>
      </c>
      <c r="C32" s="13">
        <f>SUM(B32)</f>
        <v>0</v>
      </c>
    </row>
    <row r="33" spans="1:10" ht="11.95" customHeight="1" x14ac:dyDescent="0.3">
      <c r="A33" s="1" t="s">
        <v>29</v>
      </c>
      <c r="B33" s="9">
        <f>B30-SUM(B31:B32)</f>
        <v>1790060.0600000003</v>
      </c>
      <c r="C33" s="16">
        <f>SUM(B33)</f>
        <v>1790060.0600000003</v>
      </c>
    </row>
    <row r="34" spans="1:10" ht="11.95" customHeight="1" x14ac:dyDescent="0.3">
      <c r="B34" s="17" t="s">
        <v>31</v>
      </c>
      <c r="C34" s="18"/>
      <c r="D34" s="18"/>
      <c r="E34" s="18"/>
    </row>
    <row r="35" spans="1:10" ht="11.95" customHeight="1" x14ac:dyDescent="0.3">
      <c r="B35" s="17" t="s">
        <v>32</v>
      </c>
      <c r="C35" s="18"/>
      <c r="D35" s="18"/>
      <c r="E35" s="18"/>
      <c r="F35" s="19" t="s">
        <v>33</v>
      </c>
      <c r="G35" s="19"/>
      <c r="H35" s="19"/>
      <c r="I35" s="20" t="s">
        <v>34</v>
      </c>
      <c r="J35" s="18"/>
    </row>
    <row r="36" spans="1:10" ht="11.95" customHeight="1" x14ac:dyDescent="0.3">
      <c r="B36" s="17" t="s">
        <v>35</v>
      </c>
      <c r="C36" s="18"/>
      <c r="D36" s="18"/>
      <c r="E36" s="18"/>
    </row>
    <row r="37" spans="1:10" ht="11.95" customHeight="1" x14ac:dyDescent="0.3">
      <c r="B37" s="21"/>
      <c r="C37" s="19"/>
      <c r="D37" s="19"/>
      <c r="F37" s="11"/>
      <c r="G37" s="11"/>
      <c r="H37" s="11"/>
      <c r="I37" s="20" t="s">
        <v>36</v>
      </c>
      <c r="J37" s="18"/>
    </row>
    <row r="38" spans="1:10" ht="11.95" customHeight="1" x14ac:dyDescent="0.3">
      <c r="B38" s="17" t="s">
        <v>37</v>
      </c>
      <c r="C38" s="18"/>
      <c r="D38" s="18"/>
    </row>
    <row r="39" spans="1:10" ht="11.95" customHeight="1" x14ac:dyDescent="0.3"/>
    <row r="40" spans="1:10" ht="11.95" customHeight="1" x14ac:dyDescent="0.3"/>
    <row r="41" spans="1:10" ht="11.95" customHeight="1" x14ac:dyDescent="0.3"/>
    <row r="42" spans="1:10" ht="11.95" customHeight="1" x14ac:dyDescent="0.3"/>
    <row r="43" spans="1:10" ht="11.95" customHeight="1" x14ac:dyDescent="0.3"/>
    <row r="44" spans="1:10" ht="11.95" customHeight="1" x14ac:dyDescent="0.3"/>
    <row r="45" spans="1:10" ht="11.95" customHeight="1" x14ac:dyDescent="0.3"/>
    <row r="46" spans="1:10" ht="11.95" customHeight="1" x14ac:dyDescent="0.3"/>
    <row r="47" spans="1:10" ht="11.95" customHeight="1" x14ac:dyDescent="0.3"/>
    <row r="48" spans="1:10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8">
    <mergeCell ref="B37:D37"/>
    <mergeCell ref="I37:J37"/>
    <mergeCell ref="B38:D38"/>
    <mergeCell ref="B34:E34"/>
    <mergeCell ref="B35:E35"/>
    <mergeCell ref="F35:H35"/>
    <mergeCell ref="I35:J35"/>
    <mergeCell ref="B36:E36"/>
  </mergeCells>
  <pageMargins left="0.7" right="0.7" top="0.75" bottom="0.75" header="0.3" footer="0.3"/>
  <pageSetup orientation="landscape"/>
  <headerFooter differentOddEven="1" differentFirst="1">
    <oddHeader>&amp;CAUDITOR'S OFFICE, MADISON COUNTY
STATEMENT OF SEMI-ANNUAL APPORTIONMENT OF TAXES
MADE AT THE FIRST HALF REAL ESTATE SETTLEMENT TAX YEAR 2025, WITH THE COUNTY TREASURER FOR TOLLES CAREER &amp;&amp; TECHNICAL CENTER</oddHeader>
    <evenHeader>&amp;CAUDITOR'S OFFICE, MADISON COUNTY
STATEMENT OF SEMI-ANNUAL APPORTIONMENT OF TAXES
MADE AT THE FIRST HALF REAL ESTATE SETTLEMENT TAX YEAR 2025, WITH THE COUNTY TREASURER FOR TOLLES CAREER &amp;&amp; TECHNICAL CENTER</evenHeader>
    <firstHeader>&amp;CAUDITOR'S OFFICE, MADISON COUNTY
STATEMENT OF SEMI-ANNUAL APPORTIONMENT OF TAXES
MADE AT THE FIRST HALF REAL ESTATE SETTLEMENT TAX YEAR 2025, WITH THE COUNTY TREASURER FOR TOLLES CAREER &amp;&amp; TECHNICAL CENTER</first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J99"/>
  <sheetViews>
    <sheetView workbookViewId="0"/>
  </sheetViews>
  <sheetFormatPr defaultRowHeight="12.45" customHeight="1" x14ac:dyDescent="0.3"/>
  <cols>
    <col min="1" max="1" width="23" customWidth="1"/>
    <col min="2" max="2" width="11" style="2" customWidth="1"/>
    <col min="3" max="3" width="11" customWidth="1"/>
  </cols>
  <sheetData>
    <row r="2" spans="1:3" ht="29.95" customHeight="1" x14ac:dyDescent="0.3">
      <c r="A2" s="1" t="s">
        <v>0</v>
      </c>
      <c r="B2" s="3" t="s">
        <v>107</v>
      </c>
      <c r="C2" s="1" t="s">
        <v>1</v>
      </c>
    </row>
    <row r="3" spans="1:3" ht="11.95" customHeight="1" x14ac:dyDescent="0.3">
      <c r="A3" s="1" t="s">
        <v>2</v>
      </c>
    </row>
    <row r="4" spans="1:3" ht="11.95" customHeight="1" x14ac:dyDescent="0.3">
      <c r="A4" s="4" t="s">
        <v>3</v>
      </c>
      <c r="B4" s="5">
        <v>101281.63</v>
      </c>
      <c r="C4" s="14">
        <f t="shared" ref="C4:C10" si="0">SUM(B4)</f>
        <v>101281.63</v>
      </c>
    </row>
    <row r="5" spans="1:3" ht="11.95" customHeight="1" x14ac:dyDescent="0.3">
      <c r="A5" s="6" t="s">
        <v>4</v>
      </c>
      <c r="B5" s="7">
        <v>2057.35</v>
      </c>
      <c r="C5" s="13">
        <f t="shared" si="0"/>
        <v>2057.35</v>
      </c>
    </row>
    <row r="6" spans="1:3" ht="11.95" customHeight="1" x14ac:dyDescent="0.3">
      <c r="A6" s="6" t="s">
        <v>5</v>
      </c>
      <c r="B6" s="7">
        <v>2661.43</v>
      </c>
      <c r="C6" s="15">
        <f t="shared" si="0"/>
        <v>2661.43</v>
      </c>
    </row>
    <row r="7" spans="1:3" ht="11.95" customHeight="1" x14ac:dyDescent="0.3">
      <c r="A7" s="4" t="s">
        <v>6</v>
      </c>
      <c r="B7" s="5">
        <f>SUM(B4:B6)</f>
        <v>106000.41</v>
      </c>
      <c r="C7" s="13">
        <f t="shared" si="0"/>
        <v>106000.41</v>
      </c>
    </row>
    <row r="8" spans="1:3" ht="11.95" customHeight="1" x14ac:dyDescent="0.3">
      <c r="A8" s="6" t="s">
        <v>7</v>
      </c>
      <c r="B8" s="7">
        <v>1890.77</v>
      </c>
      <c r="C8" s="13">
        <f t="shared" si="0"/>
        <v>1890.77</v>
      </c>
    </row>
    <row r="9" spans="1:3" ht="11.95" customHeight="1" x14ac:dyDescent="0.3">
      <c r="A9" s="6" t="s">
        <v>8</v>
      </c>
      <c r="B9" s="7">
        <v>0</v>
      </c>
      <c r="C9" s="13">
        <f t="shared" si="0"/>
        <v>0</v>
      </c>
    </row>
    <row r="10" spans="1:3" ht="11.95" customHeight="1" x14ac:dyDescent="0.3">
      <c r="A10" s="8" t="s">
        <v>9</v>
      </c>
      <c r="B10" s="9">
        <f>SUM(B7:B8) - B9</f>
        <v>107891.18000000001</v>
      </c>
      <c r="C10" s="16">
        <f t="shared" si="0"/>
        <v>107891.18000000001</v>
      </c>
    </row>
    <row r="11" spans="1:3" ht="6.05" customHeight="1" x14ac:dyDescent="0.3"/>
    <row r="12" spans="1:3" ht="11.95" customHeight="1" x14ac:dyDescent="0.3">
      <c r="A12" s="10" t="s">
        <v>10</v>
      </c>
    </row>
    <row r="13" spans="1:3" ht="11.95" customHeight="1" x14ac:dyDescent="0.3">
      <c r="A13" s="4" t="s">
        <v>11</v>
      </c>
      <c r="B13" s="5">
        <v>8681.39</v>
      </c>
      <c r="C13" s="14">
        <f t="shared" ref="C13:C20" si="1">SUM(B13)</f>
        <v>8681.39</v>
      </c>
    </row>
    <row r="14" spans="1:3" ht="11.95" customHeight="1" x14ac:dyDescent="0.3">
      <c r="A14" s="6" t="s">
        <v>12</v>
      </c>
      <c r="B14" s="7">
        <v>-1.55</v>
      </c>
      <c r="C14" s="13">
        <f t="shared" si="1"/>
        <v>-1.55</v>
      </c>
    </row>
    <row r="15" spans="1:3" ht="11.95" customHeight="1" x14ac:dyDescent="0.3">
      <c r="A15" s="6" t="s">
        <v>13</v>
      </c>
      <c r="B15" s="7">
        <v>1287.94</v>
      </c>
      <c r="C15" s="13">
        <f t="shared" si="1"/>
        <v>1287.94</v>
      </c>
    </row>
    <row r="16" spans="1:3" ht="11.95" customHeight="1" x14ac:dyDescent="0.3">
      <c r="A16" s="6" t="s">
        <v>14</v>
      </c>
      <c r="B16" s="7">
        <v>0</v>
      </c>
      <c r="C16" s="13">
        <f t="shared" si="1"/>
        <v>0</v>
      </c>
    </row>
    <row r="17" spans="1:3" ht="11.95" customHeight="1" x14ac:dyDescent="0.3">
      <c r="A17" s="6" t="s">
        <v>15</v>
      </c>
      <c r="B17" s="7">
        <v>752.58</v>
      </c>
      <c r="C17" s="13">
        <f t="shared" si="1"/>
        <v>752.58</v>
      </c>
    </row>
    <row r="18" spans="1:3" ht="11.95" customHeight="1" x14ac:dyDescent="0.3">
      <c r="A18" s="6" t="s">
        <v>16</v>
      </c>
      <c r="B18" s="7">
        <v>0</v>
      </c>
      <c r="C18" s="15">
        <f t="shared" si="1"/>
        <v>0</v>
      </c>
    </row>
    <row r="19" spans="1:3" ht="11.95" customHeight="1" x14ac:dyDescent="0.3">
      <c r="A19" s="4" t="s">
        <v>17</v>
      </c>
      <c r="B19" s="5">
        <f>SUM(B13:B18)</f>
        <v>10720.36</v>
      </c>
      <c r="C19" s="16">
        <f t="shared" si="1"/>
        <v>10720.36</v>
      </c>
    </row>
    <row r="20" spans="1:3" ht="11.95" customHeight="1" x14ac:dyDescent="0.3">
      <c r="A20" s="1" t="s">
        <v>18</v>
      </c>
      <c r="B20" s="9">
        <f>B10-B19</f>
        <v>97170.82</v>
      </c>
      <c r="C20" s="16">
        <f t="shared" si="1"/>
        <v>97170.82</v>
      </c>
    </row>
    <row r="21" spans="1:3" ht="6.05" customHeight="1" x14ac:dyDescent="0.3"/>
    <row r="22" spans="1:3" ht="11.95" customHeight="1" x14ac:dyDescent="0.3">
      <c r="A22" s="10" t="s">
        <v>19</v>
      </c>
    </row>
    <row r="23" spans="1:3" ht="11.95" customHeight="1" x14ac:dyDescent="0.3">
      <c r="A23" s="4" t="s">
        <v>20</v>
      </c>
      <c r="B23" s="5">
        <v>1687.82</v>
      </c>
      <c r="C23" s="14">
        <f t="shared" ref="C23:C28" si="2">SUM(B23)</f>
        <v>1687.82</v>
      </c>
    </row>
    <row r="24" spans="1:3" ht="11.95" customHeight="1" x14ac:dyDescent="0.3">
      <c r="A24" s="6" t="s">
        <v>21</v>
      </c>
      <c r="B24" s="7">
        <v>94.62</v>
      </c>
      <c r="C24" s="13">
        <f t="shared" si="2"/>
        <v>94.62</v>
      </c>
    </row>
    <row r="25" spans="1:3" ht="11.95" customHeight="1" x14ac:dyDescent="0.3">
      <c r="A25" s="6" t="s">
        <v>22</v>
      </c>
      <c r="B25" s="7">
        <v>2.76</v>
      </c>
      <c r="C25" s="13">
        <f t="shared" si="2"/>
        <v>2.76</v>
      </c>
    </row>
    <row r="26" spans="1:3" ht="11.95" customHeight="1" x14ac:dyDescent="0.3">
      <c r="A26" s="6" t="s">
        <v>23</v>
      </c>
      <c r="B26" s="7">
        <v>0</v>
      </c>
      <c r="C26" s="13">
        <f t="shared" si="2"/>
        <v>0</v>
      </c>
    </row>
    <row r="27" spans="1:3" ht="11.95" customHeight="1" x14ac:dyDescent="0.3">
      <c r="A27" s="6" t="s">
        <v>24</v>
      </c>
      <c r="B27" s="7">
        <v>640.03</v>
      </c>
      <c r="C27" s="13">
        <f t="shared" si="2"/>
        <v>640.03</v>
      </c>
    </row>
    <row r="28" spans="1:3" ht="11.95" customHeight="1" x14ac:dyDescent="0.3">
      <c r="A28" s="8" t="s">
        <v>25</v>
      </c>
      <c r="B28" s="9">
        <f>SUM(B23:B27)</f>
        <v>2425.23</v>
      </c>
      <c r="C28" s="16">
        <f t="shared" si="2"/>
        <v>2425.23</v>
      </c>
    </row>
    <row r="29" spans="1:3" ht="6.05" customHeight="1" x14ac:dyDescent="0.3"/>
    <row r="30" spans="1:3" ht="11.95" customHeight="1" x14ac:dyDescent="0.3">
      <c r="A30" s="8" t="s">
        <v>26</v>
      </c>
      <c r="B30" s="9">
        <f>B20-B28</f>
        <v>94745.590000000011</v>
      </c>
      <c r="C30" s="16">
        <f>SUM(B30)</f>
        <v>94745.590000000011</v>
      </c>
    </row>
    <row r="31" spans="1:3" ht="11.95" customHeight="1" x14ac:dyDescent="0.3">
      <c r="A31" s="6" t="s">
        <v>27</v>
      </c>
      <c r="B31" s="7">
        <v>0</v>
      </c>
      <c r="C31" s="13">
        <f>SUM(B31)</f>
        <v>0</v>
      </c>
    </row>
    <row r="32" spans="1:3" ht="11.95" customHeight="1" x14ac:dyDescent="0.3">
      <c r="A32" s="6" t="s">
        <v>28</v>
      </c>
      <c r="B32" s="7">
        <v>0</v>
      </c>
      <c r="C32" s="13">
        <f>SUM(B32)</f>
        <v>0</v>
      </c>
    </row>
    <row r="33" spans="1:10" ht="11.95" customHeight="1" x14ac:dyDescent="0.3">
      <c r="A33" s="1" t="s">
        <v>29</v>
      </c>
      <c r="B33" s="9">
        <f>B30-SUM(B31:B32)</f>
        <v>94745.590000000011</v>
      </c>
      <c r="C33" s="16">
        <f>SUM(B33)</f>
        <v>94745.590000000011</v>
      </c>
    </row>
    <row r="34" spans="1:10" ht="11.95" customHeight="1" x14ac:dyDescent="0.3">
      <c r="B34" s="17" t="s">
        <v>31</v>
      </c>
      <c r="C34" s="18"/>
      <c r="D34" s="18"/>
      <c r="E34" s="18"/>
    </row>
    <row r="35" spans="1:10" ht="11.95" customHeight="1" x14ac:dyDescent="0.3">
      <c r="B35" s="17" t="s">
        <v>32</v>
      </c>
      <c r="C35" s="18"/>
      <c r="D35" s="18"/>
      <c r="E35" s="18"/>
      <c r="F35" s="19" t="s">
        <v>33</v>
      </c>
      <c r="G35" s="19"/>
      <c r="H35" s="19"/>
      <c r="I35" s="20" t="s">
        <v>34</v>
      </c>
      <c r="J35" s="18"/>
    </row>
    <row r="36" spans="1:10" ht="11.95" customHeight="1" x14ac:dyDescent="0.3">
      <c r="B36" s="17" t="s">
        <v>35</v>
      </c>
      <c r="C36" s="18"/>
      <c r="D36" s="18"/>
      <c r="E36" s="18"/>
    </row>
    <row r="37" spans="1:10" ht="11.95" customHeight="1" x14ac:dyDescent="0.3">
      <c r="B37" s="21"/>
      <c r="C37" s="19"/>
      <c r="D37" s="19"/>
      <c r="F37" s="11"/>
      <c r="G37" s="11"/>
      <c r="H37" s="11"/>
      <c r="I37" s="20" t="s">
        <v>36</v>
      </c>
      <c r="J37" s="18"/>
    </row>
    <row r="38" spans="1:10" ht="11.95" customHeight="1" x14ac:dyDescent="0.3">
      <c r="B38" s="17" t="s">
        <v>37</v>
      </c>
      <c r="C38" s="18"/>
      <c r="D38" s="18"/>
    </row>
    <row r="39" spans="1:10" ht="11.95" customHeight="1" x14ac:dyDescent="0.3"/>
    <row r="40" spans="1:10" ht="11.95" customHeight="1" x14ac:dyDescent="0.3"/>
    <row r="41" spans="1:10" ht="11.95" customHeight="1" x14ac:dyDescent="0.3"/>
    <row r="42" spans="1:10" ht="11.95" customHeight="1" x14ac:dyDescent="0.3"/>
    <row r="43" spans="1:10" ht="11.95" customHeight="1" x14ac:dyDescent="0.3"/>
    <row r="44" spans="1:10" ht="11.95" customHeight="1" x14ac:dyDescent="0.3"/>
    <row r="45" spans="1:10" ht="11.95" customHeight="1" x14ac:dyDescent="0.3"/>
    <row r="46" spans="1:10" ht="11.95" customHeight="1" x14ac:dyDescent="0.3"/>
    <row r="47" spans="1:10" ht="11.95" customHeight="1" x14ac:dyDescent="0.3"/>
    <row r="48" spans="1:10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8">
    <mergeCell ref="B37:D37"/>
    <mergeCell ref="I37:J37"/>
    <mergeCell ref="B38:D38"/>
    <mergeCell ref="B34:E34"/>
    <mergeCell ref="B35:E35"/>
    <mergeCell ref="F35:H35"/>
    <mergeCell ref="I35:J35"/>
    <mergeCell ref="B36:E36"/>
  </mergeCells>
  <pageMargins left="0.7" right="0.7" top="0.75" bottom="0.75" header="0.3" footer="0.3"/>
  <pageSetup orientation="landscape"/>
  <headerFooter differentOddEven="1" differentFirst="1">
    <oddHeader>&amp;CAUDITOR'S OFFICE, MADISON COUNTY
STATEMENT OF SEMI-ANNUAL APPORTIONMENT OF TAXES
MADE AT THE FIRST HALF REAL ESTATE SETTLEMENT TAX YEAR 2025, WITH THE COUNTY TREASURER FOR CANAAN TWP</oddHeader>
    <evenHeader>&amp;CAUDITOR'S OFFICE, MADISON COUNTY
STATEMENT OF SEMI-ANNUAL APPORTIONMENT OF TAXES
MADE AT THE FIRST HALF REAL ESTATE SETTLEMENT TAX YEAR 2025, WITH THE COUNTY TREASURER FOR CANAAN TWP</evenHeader>
    <firstHeader>&amp;CAUDITOR'S OFFICE, MADISON COUNTY
STATEMENT OF SEMI-ANNUAL APPORTIONMENT OF TAXES
MADE AT THE FIRST HALF REAL ESTATE SETTLEMENT TAX YEAR 2025, WITH THE COUNTY TREASURER FOR CANAAN TWP</first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J99"/>
  <sheetViews>
    <sheetView workbookViewId="0"/>
  </sheetViews>
  <sheetFormatPr defaultRowHeight="12.45" customHeight="1" x14ac:dyDescent="0.3"/>
  <cols>
    <col min="1" max="1" width="23" customWidth="1"/>
    <col min="2" max="6" width="11" style="2" customWidth="1"/>
    <col min="7" max="7" width="11" customWidth="1"/>
  </cols>
  <sheetData>
    <row r="2" spans="1:7" ht="29.95" customHeight="1" x14ac:dyDescent="0.3">
      <c r="A2" s="1" t="s">
        <v>0</v>
      </c>
      <c r="B2" s="3" t="s">
        <v>108</v>
      </c>
      <c r="C2" s="3" t="s">
        <v>109</v>
      </c>
      <c r="D2" s="3" t="s">
        <v>110</v>
      </c>
      <c r="E2" s="3" t="s">
        <v>111</v>
      </c>
      <c r="F2" s="3" t="s">
        <v>112</v>
      </c>
      <c r="G2" s="1" t="s">
        <v>1</v>
      </c>
    </row>
    <row r="3" spans="1:7" ht="11.95" customHeight="1" x14ac:dyDescent="0.3">
      <c r="A3" s="1" t="s">
        <v>2</v>
      </c>
    </row>
    <row r="4" spans="1:7" ht="11.95" customHeight="1" x14ac:dyDescent="0.3">
      <c r="A4" s="4" t="s">
        <v>3</v>
      </c>
      <c r="B4" s="5">
        <v>58961.8</v>
      </c>
      <c r="C4" s="5">
        <v>8470.2199999999993</v>
      </c>
      <c r="D4" s="5">
        <v>64699.83</v>
      </c>
      <c r="E4" s="5">
        <v>38816.29</v>
      </c>
      <c r="F4" s="5">
        <v>50873.95</v>
      </c>
      <c r="G4" s="14">
        <f t="shared" ref="G4:G10" si="0">SUM(B4:F4)</f>
        <v>221822.09000000003</v>
      </c>
    </row>
    <row r="5" spans="1:7" ht="11.95" customHeight="1" x14ac:dyDescent="0.3">
      <c r="A5" s="6" t="s">
        <v>4</v>
      </c>
      <c r="B5" s="7">
        <v>5186.3999999999996</v>
      </c>
      <c r="C5" s="7">
        <v>529.19000000000005</v>
      </c>
      <c r="D5" s="7">
        <v>9106.93</v>
      </c>
      <c r="E5" s="7">
        <v>5463.95</v>
      </c>
      <c r="F5" s="7">
        <v>6374.47</v>
      </c>
      <c r="G5" s="13">
        <f t="shared" si="0"/>
        <v>26660.940000000002</v>
      </c>
    </row>
    <row r="6" spans="1:7" ht="11.95" customHeight="1" x14ac:dyDescent="0.3">
      <c r="A6" s="6" t="s">
        <v>5</v>
      </c>
      <c r="B6" s="7">
        <v>1178.1099999999999</v>
      </c>
      <c r="C6" s="7">
        <v>263.27</v>
      </c>
      <c r="D6" s="7">
        <v>2356.2800000000002</v>
      </c>
      <c r="E6" s="7">
        <v>1413.77</v>
      </c>
      <c r="F6" s="7">
        <v>1649.39</v>
      </c>
      <c r="G6" s="15">
        <f t="shared" si="0"/>
        <v>6860.8200000000006</v>
      </c>
    </row>
    <row r="7" spans="1:7" ht="11.95" customHeight="1" x14ac:dyDescent="0.3">
      <c r="A7" s="4" t="s">
        <v>6</v>
      </c>
      <c r="B7" s="5">
        <f>SUM(B4:B6)</f>
        <v>65326.310000000005</v>
      </c>
      <c r="C7" s="5">
        <f>SUM(C4:C6)</f>
        <v>9262.68</v>
      </c>
      <c r="D7" s="5">
        <f>SUM(D4:D6)</f>
        <v>76163.040000000008</v>
      </c>
      <c r="E7" s="5">
        <f>SUM(E4:E6)</f>
        <v>45694.009999999995</v>
      </c>
      <c r="F7" s="5">
        <f>SUM(F4:F6)</f>
        <v>58897.81</v>
      </c>
      <c r="G7" s="13">
        <f t="shared" si="0"/>
        <v>255343.85000000003</v>
      </c>
    </row>
    <row r="8" spans="1:7" ht="11.95" customHeight="1" x14ac:dyDescent="0.3">
      <c r="A8" s="6" t="s">
        <v>7</v>
      </c>
      <c r="B8" s="7">
        <v>1705.46</v>
      </c>
      <c r="C8" s="7">
        <v>486.06</v>
      </c>
      <c r="D8" s="7">
        <v>2415.33</v>
      </c>
      <c r="E8" s="7">
        <v>1449.16</v>
      </c>
      <c r="F8" s="7">
        <v>1808.76</v>
      </c>
      <c r="G8" s="13">
        <f t="shared" si="0"/>
        <v>7864.77</v>
      </c>
    </row>
    <row r="9" spans="1:7" ht="11.95" customHeight="1" x14ac:dyDescent="0.3">
      <c r="A9" s="6" t="s">
        <v>8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13">
        <f t="shared" si="0"/>
        <v>0</v>
      </c>
    </row>
    <row r="10" spans="1:7" ht="11.95" customHeight="1" x14ac:dyDescent="0.3">
      <c r="A10" s="8" t="s">
        <v>9</v>
      </c>
      <c r="B10" s="9">
        <f>SUM(B7:B8) - B9</f>
        <v>67031.77</v>
      </c>
      <c r="C10" s="9">
        <f>SUM(C7:C8) - C9</f>
        <v>9748.74</v>
      </c>
      <c r="D10" s="9">
        <f>SUM(D7:D8) - D9</f>
        <v>78578.37000000001</v>
      </c>
      <c r="E10" s="9">
        <f>SUM(E7:E8) - E9</f>
        <v>47143.17</v>
      </c>
      <c r="F10" s="9">
        <f>SUM(F7:F8) - F9</f>
        <v>60706.57</v>
      </c>
      <c r="G10" s="16">
        <f t="shared" si="0"/>
        <v>263208.62</v>
      </c>
    </row>
    <row r="11" spans="1:7" ht="6.05" customHeight="1" x14ac:dyDescent="0.3"/>
    <row r="12" spans="1:7" ht="11.95" customHeight="1" x14ac:dyDescent="0.3">
      <c r="A12" s="10" t="s">
        <v>10</v>
      </c>
    </row>
    <row r="13" spans="1:7" ht="11.95" customHeight="1" x14ac:dyDescent="0.3">
      <c r="A13" s="4" t="s">
        <v>11</v>
      </c>
      <c r="B13" s="5">
        <v>5505.43</v>
      </c>
      <c r="C13" s="5">
        <v>687.82</v>
      </c>
      <c r="D13" s="5">
        <v>0</v>
      </c>
      <c r="E13" s="5">
        <v>0</v>
      </c>
      <c r="F13" s="5">
        <v>0</v>
      </c>
      <c r="G13" s="14">
        <f t="shared" ref="G13:G20" si="1">SUM(B13:F13)</f>
        <v>6193.25</v>
      </c>
    </row>
    <row r="14" spans="1:7" ht="11.95" customHeight="1" x14ac:dyDescent="0.3">
      <c r="A14" s="6" t="s">
        <v>12</v>
      </c>
      <c r="B14" s="7">
        <v>-4.54</v>
      </c>
      <c r="C14" s="7">
        <v>0</v>
      </c>
      <c r="D14" s="7">
        <v>0</v>
      </c>
      <c r="E14" s="7">
        <v>0</v>
      </c>
      <c r="F14" s="7">
        <v>0</v>
      </c>
      <c r="G14" s="13">
        <f t="shared" si="1"/>
        <v>-4.54</v>
      </c>
    </row>
    <row r="15" spans="1:7" ht="11.95" customHeight="1" x14ac:dyDescent="0.3">
      <c r="A15" s="6" t="s">
        <v>13</v>
      </c>
      <c r="B15" s="7">
        <v>930.86</v>
      </c>
      <c r="C15" s="7">
        <v>84.53</v>
      </c>
      <c r="D15" s="7">
        <v>0</v>
      </c>
      <c r="E15" s="7">
        <v>0</v>
      </c>
      <c r="F15" s="7">
        <v>0</v>
      </c>
      <c r="G15" s="13">
        <f t="shared" si="1"/>
        <v>1015.39</v>
      </c>
    </row>
    <row r="16" spans="1:7" ht="11.95" customHeight="1" x14ac:dyDescent="0.3">
      <c r="A16" s="6" t="s">
        <v>14</v>
      </c>
      <c r="B16" s="7">
        <v>-1.1299999999999999</v>
      </c>
      <c r="C16" s="7">
        <v>0</v>
      </c>
      <c r="D16" s="7">
        <v>0</v>
      </c>
      <c r="E16" s="7">
        <v>0</v>
      </c>
      <c r="F16" s="7">
        <v>0</v>
      </c>
      <c r="G16" s="13">
        <f t="shared" si="1"/>
        <v>-1.1299999999999999</v>
      </c>
    </row>
    <row r="17" spans="1:7" ht="11.95" customHeight="1" x14ac:dyDescent="0.3">
      <c r="A17" s="6" t="s">
        <v>15</v>
      </c>
      <c r="B17" s="7">
        <v>470.64</v>
      </c>
      <c r="C17" s="7">
        <v>57.19</v>
      </c>
      <c r="D17" s="7">
        <v>585.12</v>
      </c>
      <c r="E17" s="7">
        <v>351.83</v>
      </c>
      <c r="F17" s="7">
        <v>460.04</v>
      </c>
      <c r="G17" s="13">
        <f t="shared" si="1"/>
        <v>1924.8199999999997</v>
      </c>
    </row>
    <row r="18" spans="1:7" ht="11.95" customHeight="1" x14ac:dyDescent="0.3">
      <c r="A18" s="6" t="s">
        <v>16</v>
      </c>
      <c r="B18" s="7">
        <v>7.52</v>
      </c>
      <c r="C18" s="7">
        <v>0</v>
      </c>
      <c r="D18" s="7">
        <v>9.36</v>
      </c>
      <c r="E18" s="7">
        <v>5.62</v>
      </c>
      <c r="F18" s="7">
        <v>7.36</v>
      </c>
      <c r="G18" s="15">
        <f t="shared" si="1"/>
        <v>29.86</v>
      </c>
    </row>
    <row r="19" spans="1:7" ht="11.95" customHeight="1" x14ac:dyDescent="0.3">
      <c r="A19" s="4" t="s">
        <v>17</v>
      </c>
      <c r="B19" s="5">
        <f>SUM(B13:B18)</f>
        <v>6908.7800000000007</v>
      </c>
      <c r="C19" s="5">
        <f>SUM(C13:C18)</f>
        <v>829.54</v>
      </c>
      <c r="D19" s="5">
        <f>SUM(D13:D18)</f>
        <v>594.48</v>
      </c>
      <c r="E19" s="5">
        <f>SUM(E13:E18)</f>
        <v>357.45</v>
      </c>
      <c r="F19" s="5">
        <f>SUM(F13:F18)</f>
        <v>467.40000000000003</v>
      </c>
      <c r="G19" s="16">
        <f t="shared" si="1"/>
        <v>9157.6500000000015</v>
      </c>
    </row>
    <row r="20" spans="1:7" ht="11.95" customHeight="1" x14ac:dyDescent="0.3">
      <c r="A20" s="1" t="s">
        <v>18</v>
      </c>
      <c r="B20" s="9">
        <f>B10-B19</f>
        <v>60122.990000000005</v>
      </c>
      <c r="C20" s="9">
        <f>C10-C19</f>
        <v>8919.2000000000007</v>
      </c>
      <c r="D20" s="9">
        <f>D10-D19</f>
        <v>77983.890000000014</v>
      </c>
      <c r="E20" s="9">
        <f>E10-E19</f>
        <v>46785.72</v>
      </c>
      <c r="F20" s="9">
        <f>F10-F19</f>
        <v>60239.17</v>
      </c>
      <c r="G20" s="16">
        <f t="shared" si="1"/>
        <v>254050.97000000003</v>
      </c>
    </row>
    <row r="21" spans="1:7" ht="6.05" customHeight="1" x14ac:dyDescent="0.3"/>
    <row r="22" spans="1:7" ht="11.95" customHeight="1" x14ac:dyDescent="0.3">
      <c r="A22" s="10" t="s">
        <v>19</v>
      </c>
    </row>
    <row r="23" spans="1:7" ht="11.95" customHeight="1" x14ac:dyDescent="0.3">
      <c r="A23" s="4" t="s">
        <v>20</v>
      </c>
      <c r="B23" s="5">
        <v>1048.6500000000001</v>
      </c>
      <c r="C23" s="5">
        <v>152.5</v>
      </c>
      <c r="D23" s="5">
        <v>1229.26</v>
      </c>
      <c r="E23" s="5">
        <v>737.51</v>
      </c>
      <c r="F23" s="5">
        <v>949.69</v>
      </c>
      <c r="G23" s="14">
        <f t="shared" ref="G23:G28" si="2">SUM(B23:F23)</f>
        <v>4117.6100000000006</v>
      </c>
    </row>
    <row r="24" spans="1:7" ht="11.95" customHeight="1" x14ac:dyDescent="0.3">
      <c r="A24" s="6" t="s">
        <v>21</v>
      </c>
      <c r="B24" s="7">
        <v>85.2</v>
      </c>
      <c r="C24" s="7">
        <v>24.3</v>
      </c>
      <c r="D24" s="7">
        <v>120.28</v>
      </c>
      <c r="E24" s="7">
        <v>72.2</v>
      </c>
      <c r="F24" s="7">
        <v>90.08</v>
      </c>
      <c r="G24" s="13">
        <f t="shared" si="2"/>
        <v>392.06</v>
      </c>
    </row>
    <row r="25" spans="1:7" ht="11.95" customHeight="1" x14ac:dyDescent="0.3">
      <c r="A25" s="6" t="s">
        <v>22</v>
      </c>
      <c r="B25" s="7">
        <v>1.87</v>
      </c>
      <c r="C25" s="7">
        <v>0</v>
      </c>
      <c r="D25" s="7">
        <v>0</v>
      </c>
      <c r="E25" s="7">
        <v>0</v>
      </c>
      <c r="F25" s="7">
        <v>0</v>
      </c>
      <c r="G25" s="13">
        <f t="shared" si="2"/>
        <v>1.87</v>
      </c>
    </row>
    <row r="26" spans="1:7" ht="11.95" customHeight="1" x14ac:dyDescent="0.3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13">
        <f t="shared" si="2"/>
        <v>0</v>
      </c>
    </row>
    <row r="27" spans="1:7" ht="11.95" customHeight="1" x14ac:dyDescent="0.3">
      <c r="A27" s="6" t="s">
        <v>24</v>
      </c>
      <c r="B27" s="7">
        <v>1564.59</v>
      </c>
      <c r="C27" s="7">
        <v>0</v>
      </c>
      <c r="D27" s="7">
        <v>0</v>
      </c>
      <c r="E27" s="7">
        <v>0</v>
      </c>
      <c r="F27" s="7">
        <v>0</v>
      </c>
      <c r="G27" s="13">
        <f t="shared" si="2"/>
        <v>1564.59</v>
      </c>
    </row>
    <row r="28" spans="1:7" ht="11.95" customHeight="1" x14ac:dyDescent="0.3">
      <c r="A28" s="8" t="s">
        <v>25</v>
      </c>
      <c r="B28" s="9">
        <f>SUM(B23:B27)</f>
        <v>2700.31</v>
      </c>
      <c r="C28" s="9">
        <f>SUM(C23:C27)</f>
        <v>176.8</v>
      </c>
      <c r="D28" s="9">
        <f>SUM(D23:D27)</f>
        <v>1349.54</v>
      </c>
      <c r="E28" s="9">
        <f>SUM(E23:E27)</f>
        <v>809.71</v>
      </c>
      <c r="F28" s="9">
        <f>SUM(F23:F27)</f>
        <v>1039.77</v>
      </c>
      <c r="G28" s="16">
        <f t="shared" si="2"/>
        <v>6076.1299999999992</v>
      </c>
    </row>
    <row r="29" spans="1:7" ht="6.05" customHeight="1" x14ac:dyDescent="0.3"/>
    <row r="30" spans="1:7" ht="11.95" customHeight="1" x14ac:dyDescent="0.3">
      <c r="A30" s="8" t="s">
        <v>26</v>
      </c>
      <c r="B30" s="9">
        <f>B20-B28</f>
        <v>57422.680000000008</v>
      </c>
      <c r="C30" s="9">
        <f>C20-C28</f>
        <v>8742.4000000000015</v>
      </c>
      <c r="D30" s="9">
        <f>D20-D28</f>
        <v>76634.35000000002</v>
      </c>
      <c r="E30" s="9">
        <f>E20-E28</f>
        <v>45976.01</v>
      </c>
      <c r="F30" s="9">
        <f>F20-F28</f>
        <v>59199.4</v>
      </c>
      <c r="G30" s="16">
        <f>SUM(B30:F30)</f>
        <v>247974.84000000005</v>
      </c>
    </row>
    <row r="31" spans="1:7" ht="11.95" customHeight="1" x14ac:dyDescent="0.3">
      <c r="A31" s="6" t="s">
        <v>27</v>
      </c>
      <c r="B31" s="7">
        <v>26.45</v>
      </c>
      <c r="C31" s="7">
        <v>0</v>
      </c>
      <c r="D31" s="7">
        <v>32.880000000000003</v>
      </c>
      <c r="E31" s="7">
        <v>19.73</v>
      </c>
      <c r="F31" s="7">
        <v>25.87</v>
      </c>
      <c r="G31" s="13">
        <f>SUM(B31:F31)</f>
        <v>104.93</v>
      </c>
    </row>
    <row r="32" spans="1:7" ht="11.95" customHeight="1" x14ac:dyDescent="0.3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13">
        <f>SUM(B32:F32)</f>
        <v>0</v>
      </c>
    </row>
    <row r="33" spans="1:10" ht="11.95" customHeight="1" x14ac:dyDescent="0.3">
      <c r="A33" s="1" t="s">
        <v>29</v>
      </c>
      <c r="B33" s="9">
        <f>B30-SUM(B31:B32)</f>
        <v>57396.23000000001</v>
      </c>
      <c r="C33" s="9">
        <f>C30-SUM(C31:C32)</f>
        <v>8742.4000000000015</v>
      </c>
      <c r="D33" s="9">
        <f>D30-SUM(D31:D32)</f>
        <v>76601.470000000016</v>
      </c>
      <c r="E33" s="9">
        <f>E30-SUM(E31:E32)</f>
        <v>45956.28</v>
      </c>
      <c r="F33" s="9">
        <f>F30-SUM(F31:F32)</f>
        <v>59173.53</v>
      </c>
      <c r="G33" s="16">
        <f>SUM(B33:F33)</f>
        <v>247869.91000000003</v>
      </c>
    </row>
    <row r="34" spans="1:10" ht="11.95" customHeight="1" x14ac:dyDescent="0.3">
      <c r="B34" s="17" t="s">
        <v>31</v>
      </c>
      <c r="C34" s="22"/>
      <c r="D34" s="22"/>
      <c r="E34" s="22"/>
    </row>
    <row r="35" spans="1:10" ht="11.95" customHeight="1" x14ac:dyDescent="0.3">
      <c r="B35" s="17" t="s">
        <v>32</v>
      </c>
      <c r="C35" s="22"/>
      <c r="D35" s="22"/>
      <c r="E35" s="22"/>
      <c r="F35" s="21" t="s">
        <v>33</v>
      </c>
      <c r="G35" s="19"/>
      <c r="H35" s="19"/>
      <c r="I35" s="20" t="s">
        <v>34</v>
      </c>
      <c r="J35" s="18"/>
    </row>
    <row r="36" spans="1:10" ht="11.95" customHeight="1" x14ac:dyDescent="0.3">
      <c r="B36" s="17" t="s">
        <v>35</v>
      </c>
      <c r="C36" s="22"/>
      <c r="D36" s="22"/>
      <c r="E36" s="22"/>
    </row>
    <row r="37" spans="1:10" ht="11.95" customHeight="1" x14ac:dyDescent="0.3">
      <c r="B37" s="21"/>
      <c r="C37" s="21"/>
      <c r="D37" s="21"/>
      <c r="F37" s="12"/>
      <c r="G37" s="11"/>
      <c r="H37" s="11"/>
      <c r="I37" s="20" t="s">
        <v>36</v>
      </c>
      <c r="J37" s="18"/>
    </row>
    <row r="38" spans="1:10" ht="11.95" customHeight="1" x14ac:dyDescent="0.3">
      <c r="B38" s="17" t="s">
        <v>37</v>
      </c>
      <c r="C38" s="22"/>
      <c r="D38" s="22"/>
    </row>
    <row r="39" spans="1:10" ht="11.95" customHeight="1" x14ac:dyDescent="0.3"/>
    <row r="40" spans="1:10" ht="11.95" customHeight="1" x14ac:dyDescent="0.3"/>
    <row r="41" spans="1:10" ht="11.95" customHeight="1" x14ac:dyDescent="0.3"/>
    <row r="42" spans="1:10" ht="11.95" customHeight="1" x14ac:dyDescent="0.3"/>
    <row r="43" spans="1:10" ht="11.95" customHeight="1" x14ac:dyDescent="0.3"/>
    <row r="44" spans="1:10" ht="11.95" customHeight="1" x14ac:dyDescent="0.3"/>
    <row r="45" spans="1:10" ht="11.95" customHeight="1" x14ac:dyDescent="0.3"/>
    <row r="46" spans="1:10" ht="11.95" customHeight="1" x14ac:dyDescent="0.3"/>
    <row r="47" spans="1:10" ht="11.95" customHeight="1" x14ac:dyDescent="0.3"/>
    <row r="48" spans="1:10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8">
    <mergeCell ref="B37:D37"/>
    <mergeCell ref="I37:J37"/>
    <mergeCell ref="B38:D38"/>
    <mergeCell ref="B34:E34"/>
    <mergeCell ref="B35:E35"/>
    <mergeCell ref="F35:H35"/>
    <mergeCell ref="I35:J35"/>
    <mergeCell ref="B36:E36"/>
  </mergeCells>
  <pageMargins left="0.7" right="0.7" top="0.75" bottom="0.75" header="0.3" footer="0.3"/>
  <pageSetup orientation="landscape"/>
  <headerFooter differentOddEven="1" differentFirst="1">
    <oddHeader>&amp;CAUDITOR'S OFFICE, MADISON COUNTY
STATEMENT OF SEMI-ANNUAL APPORTIONMENT OF TAXES
MADE AT THE FIRST HALF REAL ESTATE SETTLEMENT TAX YEAR 2025, WITH THE COUNTY TREASURER FOR DARBY TWP</oddHeader>
    <evenHeader>&amp;CAUDITOR'S OFFICE, MADISON COUNTY
STATEMENT OF SEMI-ANNUAL APPORTIONMENT OF TAXES
MADE AT THE FIRST HALF REAL ESTATE SETTLEMENT TAX YEAR 2025, WITH THE COUNTY TREASURER FOR DARBY TWP</evenHeader>
    <firstHeader>&amp;CAUDITOR'S OFFICE, MADISON COUNTY
STATEMENT OF SEMI-ANNUAL APPORTIONMENT OF TAXES
MADE AT THE FIRST HALF REAL ESTATE SETTLEMENT TAX YEAR 2025, WITH THE COUNTY TREASURER FOR DARBY TWP</first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J99"/>
  <sheetViews>
    <sheetView workbookViewId="0"/>
  </sheetViews>
  <sheetFormatPr defaultRowHeight="12.45" customHeight="1" x14ac:dyDescent="0.3"/>
  <cols>
    <col min="1" max="1" width="23" customWidth="1"/>
    <col min="2" max="2" width="11" style="2" customWidth="1"/>
    <col min="3" max="3" width="11" customWidth="1"/>
  </cols>
  <sheetData>
    <row r="2" spans="1:3" ht="29.95" customHeight="1" x14ac:dyDescent="0.3">
      <c r="A2" s="1" t="s">
        <v>0</v>
      </c>
      <c r="B2" s="3" t="s">
        <v>113</v>
      </c>
      <c r="C2" s="1" t="s">
        <v>1</v>
      </c>
    </row>
    <row r="3" spans="1:3" ht="11.95" customHeight="1" x14ac:dyDescent="0.3">
      <c r="A3" s="1" t="s">
        <v>2</v>
      </c>
    </row>
    <row r="4" spans="1:3" ht="11.95" customHeight="1" x14ac:dyDescent="0.3">
      <c r="A4" s="4" t="s">
        <v>3</v>
      </c>
      <c r="B4" s="5">
        <v>34173.019999999997</v>
      </c>
      <c r="C4" s="14">
        <f t="shared" ref="C4:C10" si="0">SUM(B4)</f>
        <v>34173.019999999997</v>
      </c>
    </row>
    <row r="5" spans="1:3" ht="11.95" customHeight="1" x14ac:dyDescent="0.3">
      <c r="A5" s="6" t="s">
        <v>4</v>
      </c>
      <c r="B5" s="7">
        <v>9364.61</v>
      </c>
      <c r="C5" s="13">
        <f t="shared" si="0"/>
        <v>9364.61</v>
      </c>
    </row>
    <row r="6" spans="1:3" ht="11.95" customHeight="1" x14ac:dyDescent="0.3">
      <c r="A6" s="6" t="s">
        <v>5</v>
      </c>
      <c r="B6" s="7">
        <v>3118.72</v>
      </c>
      <c r="C6" s="15">
        <f t="shared" si="0"/>
        <v>3118.72</v>
      </c>
    </row>
    <row r="7" spans="1:3" ht="11.95" customHeight="1" x14ac:dyDescent="0.3">
      <c r="A7" s="4" t="s">
        <v>6</v>
      </c>
      <c r="B7" s="5">
        <f>SUM(B4:B6)</f>
        <v>46656.35</v>
      </c>
      <c r="C7" s="13">
        <f t="shared" si="0"/>
        <v>46656.35</v>
      </c>
    </row>
    <row r="8" spans="1:3" ht="11.95" customHeight="1" x14ac:dyDescent="0.3">
      <c r="A8" s="6" t="s">
        <v>7</v>
      </c>
      <c r="B8" s="7">
        <v>1670.08</v>
      </c>
      <c r="C8" s="13">
        <f t="shared" si="0"/>
        <v>1670.08</v>
      </c>
    </row>
    <row r="9" spans="1:3" ht="11.95" customHeight="1" x14ac:dyDescent="0.3">
      <c r="A9" s="6" t="s">
        <v>8</v>
      </c>
      <c r="B9" s="7">
        <v>358.85</v>
      </c>
      <c r="C9" s="13">
        <f t="shared" si="0"/>
        <v>358.85</v>
      </c>
    </row>
    <row r="10" spans="1:3" ht="11.95" customHeight="1" x14ac:dyDescent="0.3">
      <c r="A10" s="8" t="s">
        <v>9</v>
      </c>
      <c r="B10" s="9">
        <f>SUM(B7:B8) - B9</f>
        <v>47967.58</v>
      </c>
      <c r="C10" s="16">
        <f t="shared" si="0"/>
        <v>47967.58</v>
      </c>
    </row>
    <row r="11" spans="1:3" ht="6.05" customHeight="1" x14ac:dyDescent="0.3"/>
    <row r="12" spans="1:3" ht="11.95" customHeight="1" x14ac:dyDescent="0.3">
      <c r="A12" s="10" t="s">
        <v>10</v>
      </c>
    </row>
    <row r="13" spans="1:3" ht="11.95" customHeight="1" x14ac:dyDescent="0.3">
      <c r="A13" s="4" t="s">
        <v>11</v>
      </c>
      <c r="B13" s="5">
        <v>3124.18</v>
      </c>
      <c r="C13" s="14">
        <f t="shared" ref="C13:C20" si="1">SUM(B13)</f>
        <v>3124.18</v>
      </c>
    </row>
    <row r="14" spans="1:3" ht="11.95" customHeight="1" x14ac:dyDescent="0.3">
      <c r="A14" s="6" t="s">
        <v>12</v>
      </c>
      <c r="B14" s="7">
        <v>-11.42</v>
      </c>
      <c r="C14" s="13">
        <f t="shared" si="1"/>
        <v>-11.42</v>
      </c>
    </row>
    <row r="15" spans="1:3" ht="11.95" customHeight="1" x14ac:dyDescent="0.3">
      <c r="A15" s="6" t="s">
        <v>13</v>
      </c>
      <c r="B15" s="7">
        <v>348</v>
      </c>
      <c r="C15" s="13">
        <f t="shared" si="1"/>
        <v>348</v>
      </c>
    </row>
    <row r="16" spans="1:3" ht="11.95" customHeight="1" x14ac:dyDescent="0.3">
      <c r="A16" s="6" t="s">
        <v>14</v>
      </c>
      <c r="B16" s="7">
        <v>0</v>
      </c>
      <c r="C16" s="13">
        <f t="shared" si="1"/>
        <v>0</v>
      </c>
    </row>
    <row r="17" spans="1:3" ht="11.95" customHeight="1" x14ac:dyDescent="0.3">
      <c r="A17" s="6" t="s">
        <v>15</v>
      </c>
      <c r="B17" s="7">
        <v>490.5</v>
      </c>
      <c r="C17" s="13">
        <f t="shared" si="1"/>
        <v>490.5</v>
      </c>
    </row>
    <row r="18" spans="1:3" ht="11.95" customHeight="1" x14ac:dyDescent="0.3">
      <c r="A18" s="6" t="s">
        <v>16</v>
      </c>
      <c r="B18" s="7">
        <v>12.39</v>
      </c>
      <c r="C18" s="15">
        <f t="shared" si="1"/>
        <v>12.39</v>
      </c>
    </row>
    <row r="19" spans="1:3" ht="11.95" customHeight="1" x14ac:dyDescent="0.3">
      <c r="A19" s="4" t="s">
        <v>17</v>
      </c>
      <c r="B19" s="5">
        <f>SUM(B13:B18)</f>
        <v>3963.6499999999996</v>
      </c>
      <c r="C19" s="16">
        <f t="shared" si="1"/>
        <v>3963.6499999999996</v>
      </c>
    </row>
    <row r="20" spans="1:3" ht="11.95" customHeight="1" x14ac:dyDescent="0.3">
      <c r="A20" s="1" t="s">
        <v>18</v>
      </c>
      <c r="B20" s="9">
        <f>B10-B19</f>
        <v>44003.93</v>
      </c>
      <c r="C20" s="16">
        <f t="shared" si="1"/>
        <v>44003.93</v>
      </c>
    </row>
    <row r="21" spans="1:3" ht="6.05" customHeight="1" x14ac:dyDescent="0.3"/>
    <row r="22" spans="1:3" ht="11.95" customHeight="1" x14ac:dyDescent="0.3">
      <c r="A22" s="10" t="s">
        <v>19</v>
      </c>
    </row>
    <row r="23" spans="1:3" ht="11.95" customHeight="1" x14ac:dyDescent="0.3">
      <c r="A23" s="4" t="s">
        <v>20</v>
      </c>
      <c r="B23" s="5">
        <v>750.4</v>
      </c>
      <c r="C23" s="14">
        <f t="shared" ref="C23:C28" si="2">SUM(B23)</f>
        <v>750.4</v>
      </c>
    </row>
    <row r="24" spans="1:3" ht="11.95" customHeight="1" x14ac:dyDescent="0.3">
      <c r="A24" s="6" t="s">
        <v>21</v>
      </c>
      <c r="B24" s="7">
        <v>83.48</v>
      </c>
      <c r="C24" s="13">
        <f t="shared" si="2"/>
        <v>83.48</v>
      </c>
    </row>
    <row r="25" spans="1:3" ht="11.95" customHeight="1" x14ac:dyDescent="0.3">
      <c r="A25" s="6" t="s">
        <v>22</v>
      </c>
      <c r="B25" s="7">
        <v>2.41</v>
      </c>
      <c r="C25" s="13">
        <f t="shared" si="2"/>
        <v>2.41</v>
      </c>
    </row>
    <row r="26" spans="1:3" ht="11.95" customHeight="1" x14ac:dyDescent="0.3">
      <c r="A26" s="6" t="s">
        <v>23</v>
      </c>
      <c r="B26" s="7">
        <v>0</v>
      </c>
      <c r="C26" s="13">
        <f t="shared" si="2"/>
        <v>0</v>
      </c>
    </row>
    <row r="27" spans="1:3" ht="11.95" customHeight="1" x14ac:dyDescent="0.3">
      <c r="A27" s="6" t="s">
        <v>24</v>
      </c>
      <c r="B27" s="7">
        <v>577.85</v>
      </c>
      <c r="C27" s="13">
        <f t="shared" si="2"/>
        <v>577.85</v>
      </c>
    </row>
    <row r="28" spans="1:3" ht="11.95" customHeight="1" x14ac:dyDescent="0.3">
      <c r="A28" s="8" t="s">
        <v>25</v>
      </c>
      <c r="B28" s="9">
        <f>SUM(B23:B27)</f>
        <v>1414.1399999999999</v>
      </c>
      <c r="C28" s="16">
        <f t="shared" si="2"/>
        <v>1414.1399999999999</v>
      </c>
    </row>
    <row r="29" spans="1:3" ht="6.05" customHeight="1" x14ac:dyDescent="0.3"/>
    <row r="30" spans="1:3" ht="11.95" customHeight="1" x14ac:dyDescent="0.3">
      <c r="A30" s="8" t="s">
        <v>26</v>
      </c>
      <c r="B30" s="9">
        <f>B20-B28</f>
        <v>42589.79</v>
      </c>
      <c r="C30" s="16">
        <f>SUM(B30)</f>
        <v>42589.79</v>
      </c>
    </row>
    <row r="31" spans="1:3" ht="11.95" customHeight="1" x14ac:dyDescent="0.3">
      <c r="A31" s="6" t="s">
        <v>27</v>
      </c>
      <c r="B31" s="7">
        <v>113.8</v>
      </c>
      <c r="C31" s="13">
        <f>SUM(B31)</f>
        <v>113.8</v>
      </c>
    </row>
    <row r="32" spans="1:3" ht="11.95" customHeight="1" x14ac:dyDescent="0.3">
      <c r="A32" s="6" t="s">
        <v>28</v>
      </c>
      <c r="B32" s="7">
        <v>0</v>
      </c>
      <c r="C32" s="13">
        <f>SUM(B32)</f>
        <v>0</v>
      </c>
    </row>
    <row r="33" spans="1:10" ht="11.95" customHeight="1" x14ac:dyDescent="0.3">
      <c r="A33" s="1" t="s">
        <v>29</v>
      </c>
      <c r="B33" s="9">
        <f>B30-SUM(B31:B32)</f>
        <v>42475.99</v>
      </c>
      <c r="C33" s="16">
        <f>SUM(B33)</f>
        <v>42475.99</v>
      </c>
    </row>
    <row r="34" spans="1:10" ht="11.95" customHeight="1" x14ac:dyDescent="0.3">
      <c r="B34" s="17" t="s">
        <v>31</v>
      </c>
      <c r="C34" s="18"/>
      <c r="D34" s="18"/>
      <c r="E34" s="18"/>
    </row>
    <row r="35" spans="1:10" ht="11.95" customHeight="1" x14ac:dyDescent="0.3">
      <c r="B35" s="17" t="s">
        <v>32</v>
      </c>
      <c r="C35" s="18"/>
      <c r="D35" s="18"/>
      <c r="E35" s="18"/>
      <c r="F35" s="19" t="s">
        <v>33</v>
      </c>
      <c r="G35" s="19"/>
      <c r="H35" s="19"/>
      <c r="I35" s="20" t="s">
        <v>34</v>
      </c>
      <c r="J35" s="18"/>
    </row>
    <row r="36" spans="1:10" ht="11.95" customHeight="1" x14ac:dyDescent="0.3">
      <c r="B36" s="17" t="s">
        <v>35</v>
      </c>
      <c r="C36" s="18"/>
      <c r="D36" s="18"/>
      <c r="E36" s="18"/>
    </row>
    <row r="37" spans="1:10" ht="11.95" customHeight="1" x14ac:dyDescent="0.3">
      <c r="B37" s="21"/>
      <c r="C37" s="19"/>
      <c r="D37" s="19"/>
      <c r="F37" s="11"/>
      <c r="G37" s="11"/>
      <c r="H37" s="11"/>
      <c r="I37" s="20" t="s">
        <v>36</v>
      </c>
      <c r="J37" s="18"/>
    </row>
    <row r="38" spans="1:10" ht="11.95" customHeight="1" x14ac:dyDescent="0.3">
      <c r="B38" s="17" t="s">
        <v>37</v>
      </c>
      <c r="C38" s="18"/>
      <c r="D38" s="18"/>
    </row>
    <row r="39" spans="1:10" ht="11.95" customHeight="1" x14ac:dyDescent="0.3"/>
    <row r="40" spans="1:10" ht="11.95" customHeight="1" x14ac:dyDescent="0.3"/>
    <row r="41" spans="1:10" ht="11.95" customHeight="1" x14ac:dyDescent="0.3"/>
    <row r="42" spans="1:10" ht="11.95" customHeight="1" x14ac:dyDescent="0.3"/>
    <row r="43" spans="1:10" ht="11.95" customHeight="1" x14ac:dyDescent="0.3"/>
    <row r="44" spans="1:10" ht="11.95" customHeight="1" x14ac:dyDescent="0.3"/>
    <row r="45" spans="1:10" ht="11.95" customHeight="1" x14ac:dyDescent="0.3"/>
    <row r="46" spans="1:10" ht="11.95" customHeight="1" x14ac:dyDescent="0.3"/>
    <row r="47" spans="1:10" ht="11.95" customHeight="1" x14ac:dyDescent="0.3"/>
    <row r="48" spans="1:10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8">
    <mergeCell ref="B37:D37"/>
    <mergeCell ref="I37:J37"/>
    <mergeCell ref="B38:D38"/>
    <mergeCell ref="B34:E34"/>
    <mergeCell ref="B35:E35"/>
    <mergeCell ref="F35:H35"/>
    <mergeCell ref="I35:J35"/>
    <mergeCell ref="B36:E36"/>
  </mergeCells>
  <pageMargins left="0.7" right="0.7" top="0.75" bottom="0.75" header="0.3" footer="0.3"/>
  <pageSetup orientation="landscape"/>
  <headerFooter differentOddEven="1" differentFirst="1">
    <oddHeader>&amp;CAUDITOR'S OFFICE, MADISON COUNTY
STATEMENT OF SEMI-ANNUAL APPORTIONMENT OF TAXES
MADE AT THE FIRST HALF REAL ESTATE SETTLEMENT TAX YEAR 2025, WITH THE COUNTY TREASURER FOR DEER CREEK TWP</oddHeader>
    <evenHeader>&amp;CAUDITOR'S OFFICE, MADISON COUNTY
STATEMENT OF SEMI-ANNUAL APPORTIONMENT OF TAXES
MADE AT THE FIRST HALF REAL ESTATE SETTLEMENT TAX YEAR 2025, WITH THE COUNTY TREASURER FOR DEER CREEK TWP</evenHeader>
    <firstHeader>&amp;CAUDITOR'S OFFICE, MADISON COUNTY
STATEMENT OF SEMI-ANNUAL APPORTIONMENT OF TAXES
MADE AT THE FIRST HALF REAL ESTATE SETTLEMENT TAX YEAR 2025, WITH THE COUNTY TREASURER FOR DEER CREEK TWP</first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J99"/>
  <sheetViews>
    <sheetView workbookViewId="0"/>
  </sheetViews>
  <sheetFormatPr defaultRowHeight="12.45" customHeight="1" x14ac:dyDescent="0.3"/>
  <cols>
    <col min="1" max="1" width="23" customWidth="1"/>
    <col min="2" max="5" width="11" style="2" customWidth="1"/>
    <col min="6" max="6" width="11" customWidth="1"/>
  </cols>
  <sheetData>
    <row r="2" spans="1:6" ht="29.95" customHeight="1" x14ac:dyDescent="0.3">
      <c r="A2" s="1" t="s">
        <v>0</v>
      </c>
      <c r="B2" s="3" t="s">
        <v>113</v>
      </c>
      <c r="C2" s="3" t="s">
        <v>114</v>
      </c>
      <c r="D2" s="3" t="s">
        <v>115</v>
      </c>
      <c r="E2" s="3" t="s">
        <v>116</v>
      </c>
      <c r="F2" s="1" t="s">
        <v>1</v>
      </c>
    </row>
    <row r="3" spans="1:6" ht="11.95" customHeight="1" x14ac:dyDescent="0.3">
      <c r="A3" s="1" t="s">
        <v>2</v>
      </c>
    </row>
    <row r="4" spans="1:6" ht="11.95" customHeight="1" x14ac:dyDescent="0.3">
      <c r="A4" s="4" t="s">
        <v>3</v>
      </c>
      <c r="B4" s="5">
        <v>62173.59</v>
      </c>
      <c r="C4" s="5">
        <v>83348.05</v>
      </c>
      <c r="D4" s="5">
        <v>8143.02</v>
      </c>
      <c r="E4" s="5">
        <v>68124.81</v>
      </c>
      <c r="F4" s="14">
        <f t="shared" ref="F4:F10" si="0">SUM(B4:E4)</f>
        <v>221789.47</v>
      </c>
    </row>
    <row r="5" spans="1:6" ht="11.95" customHeight="1" x14ac:dyDescent="0.3">
      <c r="A5" s="6" t="s">
        <v>4</v>
      </c>
      <c r="B5" s="7">
        <v>229.06</v>
      </c>
      <c r="C5" s="7">
        <v>466.13</v>
      </c>
      <c r="D5" s="7">
        <v>25.88</v>
      </c>
      <c r="E5" s="7">
        <v>245.39</v>
      </c>
      <c r="F5" s="13">
        <f t="shared" si="0"/>
        <v>966.46</v>
      </c>
    </row>
    <row r="6" spans="1:6" ht="11.95" customHeight="1" x14ac:dyDescent="0.3">
      <c r="A6" s="6" t="s">
        <v>5</v>
      </c>
      <c r="B6" s="7">
        <v>24198.1</v>
      </c>
      <c r="C6" s="7">
        <v>77779.61</v>
      </c>
      <c r="D6" s="7">
        <v>4321.1000000000004</v>
      </c>
      <c r="E6" s="7">
        <v>25926.54</v>
      </c>
      <c r="F6" s="15">
        <f t="shared" si="0"/>
        <v>132225.35</v>
      </c>
    </row>
    <row r="7" spans="1:6" ht="11.95" customHeight="1" x14ac:dyDescent="0.3">
      <c r="A7" s="4" t="s">
        <v>6</v>
      </c>
      <c r="B7" s="5">
        <f>SUM(B4:B6)</f>
        <v>86600.75</v>
      </c>
      <c r="C7" s="5">
        <f>SUM(C4:C6)</f>
        <v>161593.79</v>
      </c>
      <c r="D7" s="5">
        <f>SUM(D4:D6)</f>
        <v>12490</v>
      </c>
      <c r="E7" s="5">
        <f>SUM(E4:E6)</f>
        <v>94296.739999999991</v>
      </c>
      <c r="F7" s="13">
        <f t="shared" si="0"/>
        <v>354981.28</v>
      </c>
    </row>
    <row r="8" spans="1:6" ht="11.95" customHeight="1" x14ac:dyDescent="0.3">
      <c r="A8" s="6" t="s">
        <v>7</v>
      </c>
      <c r="B8" s="7">
        <v>952.17</v>
      </c>
      <c r="C8" s="7">
        <v>1276.3900000000001</v>
      </c>
      <c r="D8" s="7">
        <v>137.77000000000001</v>
      </c>
      <c r="E8" s="7">
        <v>1152.79</v>
      </c>
      <c r="F8" s="13">
        <f t="shared" si="0"/>
        <v>3519.12</v>
      </c>
    </row>
    <row r="9" spans="1:6" ht="11.95" customHeight="1" x14ac:dyDescent="0.3">
      <c r="A9" s="6" t="s">
        <v>8</v>
      </c>
      <c r="B9" s="7">
        <v>0</v>
      </c>
      <c r="C9" s="7">
        <v>0</v>
      </c>
      <c r="D9" s="7">
        <v>0</v>
      </c>
      <c r="E9" s="7">
        <v>0</v>
      </c>
      <c r="F9" s="13">
        <f t="shared" si="0"/>
        <v>0</v>
      </c>
    </row>
    <row r="10" spans="1:6" ht="11.95" customHeight="1" x14ac:dyDescent="0.3">
      <c r="A10" s="8" t="s">
        <v>9</v>
      </c>
      <c r="B10" s="9">
        <f>SUM(B7:B8) - B9</f>
        <v>87552.92</v>
      </c>
      <c r="C10" s="9">
        <f>SUM(C7:C8) - C9</f>
        <v>162870.18000000002</v>
      </c>
      <c r="D10" s="9">
        <f>SUM(D7:D8) - D9</f>
        <v>12627.77</v>
      </c>
      <c r="E10" s="9">
        <f>SUM(E7:E8) - E9</f>
        <v>95449.529999999984</v>
      </c>
      <c r="F10" s="16">
        <f t="shared" si="0"/>
        <v>358500.4</v>
      </c>
    </row>
    <row r="11" spans="1:6" ht="6.05" customHeight="1" x14ac:dyDescent="0.3"/>
    <row r="12" spans="1:6" ht="11.95" customHeight="1" x14ac:dyDescent="0.3">
      <c r="A12" s="10" t="s">
        <v>10</v>
      </c>
    </row>
    <row r="13" spans="1:6" ht="11.95" customHeight="1" x14ac:dyDescent="0.3">
      <c r="A13" s="4" t="s">
        <v>11</v>
      </c>
      <c r="B13" s="5">
        <v>5075.43</v>
      </c>
      <c r="C13" s="5">
        <v>6803.58</v>
      </c>
      <c r="D13" s="5">
        <v>0</v>
      </c>
      <c r="E13" s="5">
        <v>0</v>
      </c>
      <c r="F13" s="14">
        <f t="shared" ref="F13:F20" si="1">SUM(B13:E13)</f>
        <v>11879.01</v>
      </c>
    </row>
    <row r="14" spans="1:6" ht="11.95" customHeight="1" x14ac:dyDescent="0.3">
      <c r="A14" s="6" t="s">
        <v>12</v>
      </c>
      <c r="B14" s="7">
        <v>-3.56</v>
      </c>
      <c r="C14" s="7">
        <v>-4.78</v>
      </c>
      <c r="D14" s="7">
        <v>0</v>
      </c>
      <c r="E14" s="7">
        <v>0</v>
      </c>
      <c r="F14" s="13">
        <f t="shared" si="1"/>
        <v>-8.34</v>
      </c>
    </row>
    <row r="15" spans="1:6" ht="11.95" customHeight="1" x14ac:dyDescent="0.3">
      <c r="A15" s="6" t="s">
        <v>13</v>
      </c>
      <c r="B15" s="7">
        <v>711.78</v>
      </c>
      <c r="C15" s="7">
        <v>954.28</v>
      </c>
      <c r="D15" s="7">
        <v>0</v>
      </c>
      <c r="E15" s="7">
        <v>0</v>
      </c>
      <c r="F15" s="13">
        <f t="shared" si="1"/>
        <v>1666.06</v>
      </c>
    </row>
    <row r="16" spans="1:6" ht="11.95" customHeight="1" x14ac:dyDescent="0.3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13">
        <f t="shared" si="1"/>
        <v>0</v>
      </c>
    </row>
    <row r="17" spans="1:6" ht="11.95" customHeight="1" x14ac:dyDescent="0.3">
      <c r="A17" s="6" t="s">
        <v>15</v>
      </c>
      <c r="B17" s="7">
        <v>632.85</v>
      </c>
      <c r="C17" s="7">
        <v>847.62</v>
      </c>
      <c r="D17" s="7">
        <v>92.59</v>
      </c>
      <c r="E17" s="7">
        <v>774.3</v>
      </c>
      <c r="F17" s="13">
        <f t="shared" si="1"/>
        <v>2347.3599999999997</v>
      </c>
    </row>
    <row r="18" spans="1:6" ht="11.95" customHeight="1" x14ac:dyDescent="0.3">
      <c r="A18" s="6" t="s">
        <v>16</v>
      </c>
      <c r="B18" s="7">
        <v>0</v>
      </c>
      <c r="C18" s="7">
        <v>0</v>
      </c>
      <c r="D18" s="7">
        <v>0</v>
      </c>
      <c r="E18" s="7">
        <v>0</v>
      </c>
      <c r="F18" s="15">
        <f t="shared" si="1"/>
        <v>0</v>
      </c>
    </row>
    <row r="19" spans="1:6" ht="11.95" customHeight="1" x14ac:dyDescent="0.3">
      <c r="A19" s="4" t="s">
        <v>17</v>
      </c>
      <c r="B19" s="5">
        <f>SUM(B13:B18)</f>
        <v>6416.5</v>
      </c>
      <c r="C19" s="5">
        <f>SUM(C13:C18)</f>
        <v>8600.7000000000007</v>
      </c>
      <c r="D19" s="5">
        <f>SUM(D13:D18)</f>
        <v>92.59</v>
      </c>
      <c r="E19" s="5">
        <f>SUM(E13:E18)</f>
        <v>774.3</v>
      </c>
      <c r="F19" s="16">
        <f t="shared" si="1"/>
        <v>15884.09</v>
      </c>
    </row>
    <row r="20" spans="1:6" ht="11.95" customHeight="1" x14ac:dyDescent="0.3">
      <c r="A20" s="1" t="s">
        <v>18</v>
      </c>
      <c r="B20" s="9">
        <f>B10-B19</f>
        <v>81136.42</v>
      </c>
      <c r="C20" s="9">
        <f>C10-C19</f>
        <v>154269.48000000001</v>
      </c>
      <c r="D20" s="9">
        <f>D10-D19</f>
        <v>12535.18</v>
      </c>
      <c r="E20" s="9">
        <f>E10-E19</f>
        <v>94675.229999999981</v>
      </c>
      <c r="F20" s="16">
        <f t="shared" si="1"/>
        <v>342616.31</v>
      </c>
    </row>
    <row r="21" spans="1:6" ht="6.05" customHeight="1" x14ac:dyDescent="0.3"/>
    <row r="22" spans="1:6" ht="11.95" customHeight="1" x14ac:dyDescent="0.3">
      <c r="A22" s="10" t="s">
        <v>19</v>
      </c>
    </row>
    <row r="23" spans="1:6" ht="11.95" customHeight="1" x14ac:dyDescent="0.3">
      <c r="A23" s="4" t="s">
        <v>20</v>
      </c>
      <c r="B23" s="5">
        <v>1018.96</v>
      </c>
      <c r="C23" s="5">
        <v>1420.64</v>
      </c>
      <c r="D23" s="5">
        <v>134.91999999999999</v>
      </c>
      <c r="E23" s="5">
        <v>1117.46</v>
      </c>
      <c r="F23" s="14">
        <f t="shared" ref="F23:F28" si="2">SUM(B23:E23)</f>
        <v>3691.9800000000005</v>
      </c>
    </row>
    <row r="24" spans="1:6" ht="11.95" customHeight="1" x14ac:dyDescent="0.3">
      <c r="A24" s="6" t="s">
        <v>21</v>
      </c>
      <c r="B24" s="7">
        <v>47.78</v>
      </c>
      <c r="C24" s="7">
        <v>64.06</v>
      </c>
      <c r="D24" s="7">
        <v>6.88</v>
      </c>
      <c r="E24" s="7">
        <v>57.64</v>
      </c>
      <c r="F24" s="13">
        <f t="shared" si="2"/>
        <v>176.36</v>
      </c>
    </row>
    <row r="25" spans="1:6" ht="11.95" customHeight="1" x14ac:dyDescent="0.3">
      <c r="A25" s="6" t="s">
        <v>22</v>
      </c>
      <c r="B25" s="7">
        <v>1.8</v>
      </c>
      <c r="C25" s="7">
        <v>0</v>
      </c>
      <c r="D25" s="7">
        <v>0</v>
      </c>
      <c r="E25" s="7">
        <v>0</v>
      </c>
      <c r="F25" s="13">
        <f t="shared" si="2"/>
        <v>1.8</v>
      </c>
    </row>
    <row r="26" spans="1:6" ht="11.95" customHeight="1" x14ac:dyDescent="0.3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13">
        <f t="shared" si="2"/>
        <v>0</v>
      </c>
    </row>
    <row r="27" spans="1:6" ht="11.95" customHeight="1" x14ac:dyDescent="0.3">
      <c r="A27" s="6" t="s">
        <v>24</v>
      </c>
      <c r="B27" s="7">
        <v>577.85</v>
      </c>
      <c r="C27" s="7">
        <v>0</v>
      </c>
      <c r="D27" s="7">
        <v>0</v>
      </c>
      <c r="E27" s="7">
        <v>0</v>
      </c>
      <c r="F27" s="13">
        <f t="shared" si="2"/>
        <v>577.85</v>
      </c>
    </row>
    <row r="28" spans="1:6" ht="11.95" customHeight="1" x14ac:dyDescent="0.3">
      <c r="A28" s="8" t="s">
        <v>25</v>
      </c>
      <c r="B28" s="9">
        <f>SUM(B23:B27)</f>
        <v>1646.3899999999999</v>
      </c>
      <c r="C28" s="9">
        <f>SUM(C23:C27)</f>
        <v>1484.7</v>
      </c>
      <c r="D28" s="9">
        <f>SUM(D23:D27)</f>
        <v>141.79999999999998</v>
      </c>
      <c r="E28" s="9">
        <f>SUM(E23:E27)</f>
        <v>1175.1000000000001</v>
      </c>
      <c r="F28" s="16">
        <f t="shared" si="2"/>
        <v>4447.9900000000007</v>
      </c>
    </row>
    <row r="29" spans="1:6" ht="6.05" customHeight="1" x14ac:dyDescent="0.3"/>
    <row r="30" spans="1:6" ht="11.95" customHeight="1" x14ac:dyDescent="0.3">
      <c r="A30" s="8" t="s">
        <v>26</v>
      </c>
      <c r="B30" s="9">
        <f>B20-B28</f>
        <v>79490.03</v>
      </c>
      <c r="C30" s="9">
        <f>C20-C28</f>
        <v>152784.78</v>
      </c>
      <c r="D30" s="9">
        <f>D20-D28</f>
        <v>12393.380000000001</v>
      </c>
      <c r="E30" s="9">
        <f>E20-E28</f>
        <v>93500.129999999976</v>
      </c>
      <c r="F30" s="16">
        <f>SUM(B30:E30)</f>
        <v>338168.31999999995</v>
      </c>
    </row>
    <row r="31" spans="1:6" ht="11.95" customHeight="1" x14ac:dyDescent="0.3">
      <c r="A31" s="6" t="s">
        <v>27</v>
      </c>
      <c r="B31" s="7">
        <v>2.9</v>
      </c>
      <c r="C31" s="7">
        <v>3.88</v>
      </c>
      <c r="D31" s="7">
        <v>0.41</v>
      </c>
      <c r="E31" s="7">
        <v>3.45</v>
      </c>
      <c r="F31" s="13">
        <f>SUM(B31:E31)</f>
        <v>10.64</v>
      </c>
    </row>
    <row r="32" spans="1:6" ht="11.95" customHeight="1" x14ac:dyDescent="0.3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13">
        <f>SUM(B32:E32)</f>
        <v>0</v>
      </c>
    </row>
    <row r="33" spans="1:10" ht="11.95" customHeight="1" x14ac:dyDescent="0.3">
      <c r="A33" s="1" t="s">
        <v>29</v>
      </c>
      <c r="B33" s="9">
        <f>B30-SUM(B31:B32)</f>
        <v>79487.13</v>
      </c>
      <c r="C33" s="9">
        <f>C30-SUM(C31:C32)</f>
        <v>152780.9</v>
      </c>
      <c r="D33" s="9">
        <f>D30-SUM(D31:D32)</f>
        <v>12392.970000000001</v>
      </c>
      <c r="E33" s="9">
        <f>E30-SUM(E31:E32)</f>
        <v>93496.679999999978</v>
      </c>
      <c r="F33" s="16">
        <f>SUM(B33:E33)</f>
        <v>338157.68</v>
      </c>
    </row>
    <row r="34" spans="1:10" ht="11.95" customHeight="1" x14ac:dyDescent="0.3">
      <c r="B34" s="17" t="s">
        <v>31</v>
      </c>
      <c r="C34" s="22"/>
      <c r="D34" s="22"/>
      <c r="E34" s="22"/>
    </row>
    <row r="35" spans="1:10" ht="11.95" customHeight="1" x14ac:dyDescent="0.3">
      <c r="B35" s="17" t="s">
        <v>32</v>
      </c>
      <c r="C35" s="22"/>
      <c r="D35" s="22"/>
      <c r="E35" s="22"/>
      <c r="F35" s="19" t="s">
        <v>33</v>
      </c>
      <c r="G35" s="19"/>
      <c r="H35" s="19"/>
      <c r="I35" s="20" t="s">
        <v>34</v>
      </c>
      <c r="J35" s="18"/>
    </row>
    <row r="36" spans="1:10" ht="11.95" customHeight="1" x14ac:dyDescent="0.3">
      <c r="B36" s="17" t="s">
        <v>35</v>
      </c>
      <c r="C36" s="22"/>
      <c r="D36" s="22"/>
      <c r="E36" s="22"/>
    </row>
    <row r="37" spans="1:10" ht="11.95" customHeight="1" x14ac:dyDescent="0.3">
      <c r="B37" s="21"/>
      <c r="C37" s="21"/>
      <c r="D37" s="21"/>
      <c r="F37" s="11"/>
      <c r="G37" s="11"/>
      <c r="H37" s="11"/>
      <c r="I37" s="20" t="s">
        <v>36</v>
      </c>
      <c r="J37" s="18"/>
    </row>
    <row r="38" spans="1:10" ht="11.95" customHeight="1" x14ac:dyDescent="0.3">
      <c r="B38" s="17" t="s">
        <v>37</v>
      </c>
      <c r="C38" s="22"/>
      <c r="D38" s="22"/>
    </row>
    <row r="39" spans="1:10" ht="11.95" customHeight="1" x14ac:dyDescent="0.3"/>
    <row r="40" spans="1:10" ht="11.95" customHeight="1" x14ac:dyDescent="0.3"/>
    <row r="41" spans="1:10" ht="11.95" customHeight="1" x14ac:dyDescent="0.3"/>
    <row r="42" spans="1:10" ht="11.95" customHeight="1" x14ac:dyDescent="0.3"/>
    <row r="43" spans="1:10" ht="11.95" customHeight="1" x14ac:dyDescent="0.3"/>
    <row r="44" spans="1:10" ht="11.95" customHeight="1" x14ac:dyDescent="0.3"/>
    <row r="45" spans="1:10" ht="11.95" customHeight="1" x14ac:dyDescent="0.3"/>
    <row r="46" spans="1:10" ht="11.95" customHeight="1" x14ac:dyDescent="0.3"/>
    <row r="47" spans="1:10" ht="11.95" customHeight="1" x14ac:dyDescent="0.3"/>
    <row r="48" spans="1:10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8">
    <mergeCell ref="B37:D37"/>
    <mergeCell ref="I37:J37"/>
    <mergeCell ref="B38:D38"/>
    <mergeCell ref="B34:E34"/>
    <mergeCell ref="B35:E35"/>
    <mergeCell ref="F35:H35"/>
    <mergeCell ref="I35:J35"/>
    <mergeCell ref="B36:E36"/>
  </mergeCells>
  <pageMargins left="0.7" right="0.7" top="0.75" bottom="0.75" header="0.3" footer="0.3"/>
  <pageSetup orientation="landscape"/>
  <headerFooter differentOddEven="1" differentFirst="1">
    <oddHeader>&amp;CAUDITOR'S OFFICE, MADISON COUNTY
STATEMENT OF SEMI-ANNUAL APPORTIONMENT OF TAXES
MADE AT THE FIRST HALF REAL ESTATE SETTLEMENT TAX YEAR 2025, WITH THE COUNTY TREASURER FOR FAIRFIELD TWP</oddHeader>
    <evenHeader>&amp;CAUDITOR'S OFFICE, MADISON COUNTY
STATEMENT OF SEMI-ANNUAL APPORTIONMENT OF TAXES
MADE AT THE FIRST HALF REAL ESTATE SETTLEMENT TAX YEAR 2025, WITH THE COUNTY TREASURER FOR FAIRFIELD TWP</evenHeader>
    <firstHeader>&amp;CAUDITOR'S OFFICE, MADISON COUNTY
STATEMENT OF SEMI-ANNUAL APPORTIONMENT OF TAXES
MADE AT THE FIRST HALF REAL ESTATE SETTLEMENT TAX YEAR 2025, WITH THE COUNTY TREASURER FOR FAIRFIELD TWP</first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J99"/>
  <sheetViews>
    <sheetView workbookViewId="0"/>
  </sheetViews>
  <sheetFormatPr defaultRowHeight="12.45" customHeight="1" x14ac:dyDescent="0.3"/>
  <cols>
    <col min="1" max="1" width="23" customWidth="1"/>
    <col min="2" max="5" width="11" style="2" customWidth="1"/>
    <col min="6" max="6" width="11" customWidth="1"/>
  </cols>
  <sheetData>
    <row r="2" spans="1:6" ht="29.95" customHeight="1" x14ac:dyDescent="0.3">
      <c r="A2" s="1" t="s">
        <v>0</v>
      </c>
      <c r="B2" s="3" t="s">
        <v>108</v>
      </c>
      <c r="C2" s="3" t="s">
        <v>117</v>
      </c>
      <c r="D2" s="3" t="s">
        <v>118</v>
      </c>
      <c r="E2" s="3" t="s">
        <v>119</v>
      </c>
      <c r="F2" s="1" t="s">
        <v>1</v>
      </c>
    </row>
    <row r="3" spans="1:6" ht="11.95" customHeight="1" x14ac:dyDescent="0.3">
      <c r="A3" s="1" t="s">
        <v>2</v>
      </c>
    </row>
    <row r="4" spans="1:6" ht="11.95" customHeight="1" x14ac:dyDescent="0.3">
      <c r="A4" s="4" t="s">
        <v>3</v>
      </c>
      <c r="B4" s="5">
        <v>67241.539999999994</v>
      </c>
      <c r="C4" s="5">
        <v>83141.08</v>
      </c>
      <c r="D4" s="5">
        <v>840844.75</v>
      </c>
      <c r="E4" s="5">
        <v>353110.02</v>
      </c>
      <c r="F4" s="14">
        <f t="shared" ref="F4:F10" si="0">SUM(B4:E4)</f>
        <v>1344337.3900000001</v>
      </c>
    </row>
    <row r="5" spans="1:6" ht="11.95" customHeight="1" x14ac:dyDescent="0.3">
      <c r="A5" s="6" t="s">
        <v>4</v>
      </c>
      <c r="B5" s="7">
        <v>39587.14</v>
      </c>
      <c r="C5" s="7">
        <v>7413.68</v>
      </c>
      <c r="D5" s="7">
        <v>726993.46</v>
      </c>
      <c r="E5" s="7">
        <v>246425.46</v>
      </c>
      <c r="F5" s="13">
        <f t="shared" si="0"/>
        <v>1020419.7399999999</v>
      </c>
    </row>
    <row r="6" spans="1:6" ht="11.95" customHeight="1" x14ac:dyDescent="0.3">
      <c r="A6" s="6" t="s">
        <v>5</v>
      </c>
      <c r="B6" s="7">
        <v>6755.7</v>
      </c>
      <c r="C6" s="7">
        <v>6609.38</v>
      </c>
      <c r="D6" s="7">
        <v>148625.22</v>
      </c>
      <c r="E6" s="7">
        <v>47289.84</v>
      </c>
      <c r="F6" s="15">
        <f t="shared" si="0"/>
        <v>209280.13999999998</v>
      </c>
    </row>
    <row r="7" spans="1:6" ht="11.95" customHeight="1" x14ac:dyDescent="0.3">
      <c r="A7" s="4" t="s">
        <v>6</v>
      </c>
      <c r="B7" s="5">
        <f>SUM(B4:B6)</f>
        <v>113584.37999999999</v>
      </c>
      <c r="C7" s="5">
        <f>SUM(C4:C6)</f>
        <v>97164.140000000014</v>
      </c>
      <c r="D7" s="5">
        <f>SUM(D4:D6)</f>
        <v>1716463.43</v>
      </c>
      <c r="E7" s="5">
        <f>SUM(E4:E6)</f>
        <v>646825.31999999995</v>
      </c>
      <c r="F7" s="13">
        <f t="shared" si="0"/>
        <v>2574037.27</v>
      </c>
    </row>
    <row r="8" spans="1:6" ht="11.95" customHeight="1" x14ac:dyDescent="0.3">
      <c r="A8" s="6" t="s">
        <v>7</v>
      </c>
      <c r="B8" s="7">
        <v>6029.4</v>
      </c>
      <c r="C8" s="7">
        <v>4389.9399999999996</v>
      </c>
      <c r="D8" s="7">
        <v>93649.85</v>
      </c>
      <c r="E8" s="7">
        <v>36461.65</v>
      </c>
      <c r="F8" s="13">
        <f t="shared" si="0"/>
        <v>140530.84</v>
      </c>
    </row>
    <row r="9" spans="1:6" ht="11.95" customHeight="1" x14ac:dyDescent="0.3">
      <c r="A9" s="6" t="s">
        <v>8</v>
      </c>
      <c r="B9" s="7">
        <v>22020.67</v>
      </c>
      <c r="C9" s="7">
        <v>0</v>
      </c>
      <c r="D9" s="7">
        <v>404399.06</v>
      </c>
      <c r="E9" s="7">
        <v>137077.22</v>
      </c>
      <c r="F9" s="13">
        <f t="shared" si="0"/>
        <v>563496.94999999995</v>
      </c>
    </row>
    <row r="10" spans="1:6" ht="11.95" customHeight="1" x14ac:dyDescent="0.3">
      <c r="A10" s="8" t="s">
        <v>9</v>
      </c>
      <c r="B10" s="9">
        <f>SUM(B7:B8) - B9</f>
        <v>97593.109999999986</v>
      </c>
      <c r="C10" s="9">
        <f>SUM(C7:C8) - C9</f>
        <v>101554.08000000002</v>
      </c>
      <c r="D10" s="9">
        <f>SUM(D7:D8) - D9</f>
        <v>1405714.22</v>
      </c>
      <c r="E10" s="9">
        <f>SUM(E7:E8) - E9</f>
        <v>546209.75</v>
      </c>
      <c r="F10" s="16">
        <f t="shared" si="0"/>
        <v>2151071.16</v>
      </c>
    </row>
    <row r="11" spans="1:6" ht="6.05" customHeight="1" x14ac:dyDescent="0.3"/>
    <row r="12" spans="1:6" ht="11.95" customHeight="1" x14ac:dyDescent="0.3">
      <c r="A12" s="10" t="s">
        <v>10</v>
      </c>
    </row>
    <row r="13" spans="1:6" ht="11.95" customHeight="1" x14ac:dyDescent="0.3">
      <c r="A13" s="4" t="s">
        <v>11</v>
      </c>
      <c r="B13" s="5">
        <v>6085.13</v>
      </c>
      <c r="C13" s="5">
        <v>7379.66</v>
      </c>
      <c r="D13" s="5">
        <v>76071.55</v>
      </c>
      <c r="E13" s="5">
        <v>0</v>
      </c>
      <c r="F13" s="14">
        <f t="shared" ref="F13:F20" si="1">SUM(B13:E13)</f>
        <v>89536.34</v>
      </c>
    </row>
    <row r="14" spans="1:6" ht="11.95" customHeight="1" x14ac:dyDescent="0.3">
      <c r="A14" s="6" t="s">
        <v>12</v>
      </c>
      <c r="B14" s="7">
        <v>-2.4300000000000002</v>
      </c>
      <c r="C14" s="7">
        <v>-4.87</v>
      </c>
      <c r="D14" s="7">
        <v>-30.43</v>
      </c>
      <c r="E14" s="7">
        <v>0</v>
      </c>
      <c r="F14" s="13">
        <f t="shared" si="1"/>
        <v>-37.730000000000004</v>
      </c>
    </row>
    <row r="15" spans="1:6" ht="11.95" customHeight="1" x14ac:dyDescent="0.3">
      <c r="A15" s="6" t="s">
        <v>13</v>
      </c>
      <c r="B15" s="7">
        <v>1075.8499999999999</v>
      </c>
      <c r="C15" s="7">
        <v>1320.44</v>
      </c>
      <c r="D15" s="7">
        <v>13450.91</v>
      </c>
      <c r="E15" s="7">
        <v>0</v>
      </c>
      <c r="F15" s="13">
        <f t="shared" si="1"/>
        <v>15847.2</v>
      </c>
    </row>
    <row r="16" spans="1:6" ht="11.95" customHeight="1" x14ac:dyDescent="0.3">
      <c r="A16" s="6" t="s">
        <v>14</v>
      </c>
      <c r="B16" s="7">
        <v>2.44</v>
      </c>
      <c r="C16" s="7">
        <v>4.88</v>
      </c>
      <c r="D16" s="7">
        <v>30.45</v>
      </c>
      <c r="E16" s="7">
        <v>0</v>
      </c>
      <c r="F16" s="13">
        <f t="shared" si="1"/>
        <v>37.769999999999996</v>
      </c>
    </row>
    <row r="17" spans="1:6" ht="11.95" customHeight="1" x14ac:dyDescent="0.3">
      <c r="A17" s="6" t="s">
        <v>15</v>
      </c>
      <c r="B17" s="7">
        <v>1074.73</v>
      </c>
      <c r="C17" s="7">
        <v>825.84</v>
      </c>
      <c r="D17" s="7">
        <v>13453.52</v>
      </c>
      <c r="E17" s="7">
        <v>6371.93</v>
      </c>
      <c r="F17" s="13">
        <f t="shared" si="1"/>
        <v>21726.02</v>
      </c>
    </row>
    <row r="18" spans="1:6" ht="11.95" customHeight="1" x14ac:dyDescent="0.3">
      <c r="A18" s="6" t="s">
        <v>16</v>
      </c>
      <c r="B18" s="7">
        <v>31.08</v>
      </c>
      <c r="C18" s="7">
        <v>26.67</v>
      </c>
      <c r="D18" s="7">
        <v>388.84</v>
      </c>
      <c r="E18" s="7">
        <v>184.23</v>
      </c>
      <c r="F18" s="15">
        <f t="shared" si="1"/>
        <v>630.81999999999994</v>
      </c>
    </row>
    <row r="19" spans="1:6" ht="11.95" customHeight="1" x14ac:dyDescent="0.3">
      <c r="A19" s="4" t="s">
        <v>17</v>
      </c>
      <c r="B19" s="5">
        <f>SUM(B13:B18)</f>
        <v>8266.7999999999993</v>
      </c>
      <c r="C19" s="5">
        <f>SUM(C13:C18)</f>
        <v>9552.619999999999</v>
      </c>
      <c r="D19" s="5">
        <f>SUM(D13:D18)</f>
        <v>103364.84000000001</v>
      </c>
      <c r="E19" s="5">
        <f>SUM(E13:E18)</f>
        <v>6556.16</v>
      </c>
      <c r="F19" s="16">
        <f t="shared" si="1"/>
        <v>127740.42000000001</v>
      </c>
    </row>
    <row r="20" spans="1:6" ht="11.95" customHeight="1" x14ac:dyDescent="0.3">
      <c r="A20" s="1" t="s">
        <v>18</v>
      </c>
      <c r="B20" s="9">
        <f>B10-B19</f>
        <v>89326.309999999983</v>
      </c>
      <c r="C20" s="9">
        <f>C10-C19</f>
        <v>92001.460000000021</v>
      </c>
      <c r="D20" s="9">
        <f>D10-D19</f>
        <v>1302349.3799999999</v>
      </c>
      <c r="E20" s="9">
        <f>E10-E19</f>
        <v>539653.59</v>
      </c>
      <c r="F20" s="16">
        <f t="shared" si="1"/>
        <v>2023330.7399999998</v>
      </c>
    </row>
    <row r="21" spans="1:6" ht="6.05" customHeight="1" x14ac:dyDescent="0.3"/>
    <row r="22" spans="1:6" ht="11.95" customHeight="1" x14ac:dyDescent="0.3">
      <c r="A22" s="10" t="s">
        <v>19</v>
      </c>
    </row>
    <row r="23" spans="1:6" ht="11.95" customHeight="1" x14ac:dyDescent="0.3">
      <c r="A23" s="4" t="s">
        <v>20</v>
      </c>
      <c r="B23" s="5">
        <v>1526.76</v>
      </c>
      <c r="C23" s="5">
        <v>1588.69</v>
      </c>
      <c r="D23" s="5">
        <v>21990.84</v>
      </c>
      <c r="E23" s="5">
        <v>8544.86</v>
      </c>
      <c r="F23" s="14">
        <f t="shared" ref="F23:F28" si="2">SUM(B23:E23)</f>
        <v>33651.15</v>
      </c>
    </row>
    <row r="24" spans="1:6" ht="11.95" customHeight="1" x14ac:dyDescent="0.3">
      <c r="A24" s="6" t="s">
        <v>21</v>
      </c>
      <c r="B24" s="7">
        <v>181.58</v>
      </c>
      <c r="C24" s="7">
        <v>218.16</v>
      </c>
      <c r="D24" s="7">
        <v>2489.36</v>
      </c>
      <c r="E24" s="7">
        <v>1077.06</v>
      </c>
      <c r="F24" s="13">
        <f t="shared" si="2"/>
        <v>3966.1600000000003</v>
      </c>
    </row>
    <row r="25" spans="1:6" ht="11.95" customHeight="1" x14ac:dyDescent="0.3">
      <c r="A25" s="6" t="s">
        <v>22</v>
      </c>
      <c r="B25" s="7">
        <v>4.7300000000000004</v>
      </c>
      <c r="C25" s="7">
        <v>0</v>
      </c>
      <c r="D25" s="7">
        <v>0</v>
      </c>
      <c r="E25" s="7">
        <v>0</v>
      </c>
      <c r="F25" s="13">
        <f t="shared" si="2"/>
        <v>4.7300000000000004</v>
      </c>
    </row>
    <row r="26" spans="1:6" ht="11.95" customHeight="1" x14ac:dyDescent="0.3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13">
        <f t="shared" si="2"/>
        <v>0</v>
      </c>
    </row>
    <row r="27" spans="1:6" ht="11.95" customHeight="1" x14ac:dyDescent="0.3">
      <c r="A27" s="6" t="s">
        <v>24</v>
      </c>
      <c r="B27" s="7">
        <v>2080.2600000000002</v>
      </c>
      <c r="C27" s="7">
        <v>0</v>
      </c>
      <c r="D27" s="7">
        <v>0</v>
      </c>
      <c r="E27" s="7">
        <v>0</v>
      </c>
      <c r="F27" s="13">
        <f t="shared" si="2"/>
        <v>2080.2600000000002</v>
      </c>
    </row>
    <row r="28" spans="1:6" ht="11.95" customHeight="1" x14ac:dyDescent="0.3">
      <c r="A28" s="8" t="s">
        <v>25</v>
      </c>
      <c r="B28" s="9">
        <f>SUM(B23:B27)</f>
        <v>3793.33</v>
      </c>
      <c r="C28" s="9">
        <f>SUM(C23:C27)</f>
        <v>1806.8500000000001</v>
      </c>
      <c r="D28" s="9">
        <f>SUM(D23:D27)</f>
        <v>24480.2</v>
      </c>
      <c r="E28" s="9">
        <f>SUM(E23:E27)</f>
        <v>9621.92</v>
      </c>
      <c r="F28" s="16">
        <f t="shared" si="2"/>
        <v>39702.300000000003</v>
      </c>
    </row>
    <row r="29" spans="1:6" ht="6.05" customHeight="1" x14ac:dyDescent="0.3"/>
    <row r="30" spans="1:6" ht="11.95" customHeight="1" x14ac:dyDescent="0.3">
      <c r="A30" s="8" t="s">
        <v>26</v>
      </c>
      <c r="B30" s="9">
        <f>B20-B28</f>
        <v>85532.979999999981</v>
      </c>
      <c r="C30" s="9">
        <f>C20-C28</f>
        <v>90194.610000000015</v>
      </c>
      <c r="D30" s="9">
        <f>D20-D28</f>
        <v>1277869.18</v>
      </c>
      <c r="E30" s="9">
        <f>E20-E28</f>
        <v>530031.66999999993</v>
      </c>
      <c r="F30" s="16">
        <f>SUM(B30:E30)</f>
        <v>1983628.44</v>
      </c>
    </row>
    <row r="31" spans="1:6" ht="11.95" customHeight="1" x14ac:dyDescent="0.3">
      <c r="A31" s="6" t="s">
        <v>27</v>
      </c>
      <c r="B31" s="7">
        <v>830.01</v>
      </c>
      <c r="C31" s="7">
        <v>47.63</v>
      </c>
      <c r="D31" s="7">
        <v>15025.34</v>
      </c>
      <c r="E31" s="7">
        <v>5155.7</v>
      </c>
      <c r="F31" s="13">
        <f>SUM(B31:E31)</f>
        <v>21058.68</v>
      </c>
    </row>
    <row r="32" spans="1:6" ht="11.95" customHeight="1" x14ac:dyDescent="0.3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13">
        <f>SUM(B32:E32)</f>
        <v>0</v>
      </c>
    </row>
    <row r="33" spans="1:10" ht="11.95" customHeight="1" x14ac:dyDescent="0.3">
      <c r="A33" s="1" t="s">
        <v>29</v>
      </c>
      <c r="B33" s="9">
        <f>B30-SUM(B31:B32)</f>
        <v>84702.969999999987</v>
      </c>
      <c r="C33" s="9">
        <f>C30-SUM(C31:C32)</f>
        <v>90146.98000000001</v>
      </c>
      <c r="D33" s="9">
        <f>D30-SUM(D31:D32)</f>
        <v>1262843.8399999999</v>
      </c>
      <c r="E33" s="9">
        <f>E30-SUM(E31:E32)</f>
        <v>524875.97</v>
      </c>
      <c r="F33" s="16">
        <f>SUM(B33:E33)</f>
        <v>1962569.7599999998</v>
      </c>
    </row>
    <row r="34" spans="1:10" ht="11.95" customHeight="1" x14ac:dyDescent="0.3">
      <c r="B34" s="17" t="s">
        <v>31</v>
      </c>
      <c r="C34" s="22"/>
      <c r="D34" s="22"/>
      <c r="E34" s="22"/>
    </row>
    <row r="35" spans="1:10" ht="11.95" customHeight="1" x14ac:dyDescent="0.3">
      <c r="B35" s="17" t="s">
        <v>32</v>
      </c>
      <c r="C35" s="22"/>
      <c r="D35" s="22"/>
      <c r="E35" s="22"/>
      <c r="F35" s="19" t="s">
        <v>33</v>
      </c>
      <c r="G35" s="19"/>
      <c r="H35" s="19"/>
      <c r="I35" s="20" t="s">
        <v>34</v>
      </c>
      <c r="J35" s="18"/>
    </row>
    <row r="36" spans="1:10" ht="11.95" customHeight="1" x14ac:dyDescent="0.3">
      <c r="B36" s="17" t="s">
        <v>35</v>
      </c>
      <c r="C36" s="22"/>
      <c r="D36" s="22"/>
      <c r="E36" s="22"/>
    </row>
    <row r="37" spans="1:10" ht="11.95" customHeight="1" x14ac:dyDescent="0.3">
      <c r="B37" s="21"/>
      <c r="C37" s="21"/>
      <c r="D37" s="21"/>
      <c r="F37" s="11"/>
      <c r="G37" s="11"/>
      <c r="H37" s="11"/>
      <c r="I37" s="20" t="s">
        <v>36</v>
      </c>
      <c r="J37" s="18"/>
    </row>
    <row r="38" spans="1:10" ht="11.95" customHeight="1" x14ac:dyDescent="0.3">
      <c r="B38" s="17" t="s">
        <v>37</v>
      </c>
      <c r="C38" s="22"/>
      <c r="D38" s="22"/>
    </row>
    <row r="39" spans="1:10" ht="11.95" customHeight="1" x14ac:dyDescent="0.3"/>
    <row r="40" spans="1:10" ht="11.95" customHeight="1" x14ac:dyDescent="0.3"/>
    <row r="41" spans="1:10" ht="11.95" customHeight="1" x14ac:dyDescent="0.3"/>
    <row r="42" spans="1:10" ht="11.95" customHeight="1" x14ac:dyDescent="0.3"/>
    <row r="43" spans="1:10" ht="11.95" customHeight="1" x14ac:dyDescent="0.3"/>
    <row r="44" spans="1:10" ht="11.95" customHeight="1" x14ac:dyDescent="0.3"/>
    <row r="45" spans="1:10" ht="11.95" customHeight="1" x14ac:dyDescent="0.3"/>
    <row r="46" spans="1:10" ht="11.95" customHeight="1" x14ac:dyDescent="0.3"/>
    <row r="47" spans="1:10" ht="11.95" customHeight="1" x14ac:dyDescent="0.3"/>
    <row r="48" spans="1:10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8">
    <mergeCell ref="B37:D37"/>
    <mergeCell ref="I37:J37"/>
    <mergeCell ref="B38:D38"/>
    <mergeCell ref="B34:E34"/>
    <mergeCell ref="B35:E35"/>
    <mergeCell ref="F35:H35"/>
    <mergeCell ref="I35:J35"/>
    <mergeCell ref="B36:E36"/>
  </mergeCells>
  <pageMargins left="0.7" right="0.7" top="0.75" bottom="0.75" header="0.3" footer="0.3"/>
  <pageSetup orientation="landscape"/>
  <headerFooter differentOddEven="1" differentFirst="1">
    <oddHeader>&amp;CAUDITOR'S OFFICE, MADISON COUNTY
STATEMENT OF SEMI-ANNUAL APPORTIONMENT OF TAXES
MADE AT THE FIRST HALF REAL ESTATE SETTLEMENT TAX YEAR 2025, WITH THE COUNTY TREASURER FOR JEFFERSON TWP</oddHeader>
    <evenHeader>&amp;CAUDITOR'S OFFICE, MADISON COUNTY
STATEMENT OF SEMI-ANNUAL APPORTIONMENT OF TAXES
MADE AT THE FIRST HALF REAL ESTATE SETTLEMENT TAX YEAR 2025, WITH THE COUNTY TREASURER FOR JEFFERSON TWP</evenHeader>
    <firstHeader>&amp;CAUDITOR'S OFFICE, MADISON COUNTY
STATEMENT OF SEMI-ANNUAL APPORTIONMENT OF TAXES
MADE AT THE FIRST HALF REAL ESTATE SETTLEMENT TAX YEAR 2025, WITH THE COUNTY TREASURER FOR JEFFERSON TWP</first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J99"/>
  <sheetViews>
    <sheetView workbookViewId="0"/>
  </sheetViews>
  <sheetFormatPr defaultRowHeight="12.45" customHeight="1" x14ac:dyDescent="0.3"/>
  <cols>
    <col min="1" max="1" width="23" customWidth="1"/>
    <col min="2" max="2" width="11" style="2" customWidth="1"/>
    <col min="3" max="3" width="11" customWidth="1"/>
  </cols>
  <sheetData>
    <row r="2" spans="1:3" ht="29.95" customHeight="1" x14ac:dyDescent="0.3">
      <c r="A2" s="1" t="s">
        <v>0</v>
      </c>
      <c r="B2" s="3" t="s">
        <v>107</v>
      </c>
      <c r="C2" s="1" t="s">
        <v>1</v>
      </c>
    </row>
    <row r="3" spans="1:3" ht="11.95" customHeight="1" x14ac:dyDescent="0.3">
      <c r="A3" s="1" t="s">
        <v>2</v>
      </c>
    </row>
    <row r="4" spans="1:3" ht="11.95" customHeight="1" x14ac:dyDescent="0.3">
      <c r="A4" s="4" t="s">
        <v>3</v>
      </c>
      <c r="B4" s="5">
        <v>44995.12</v>
      </c>
      <c r="C4" s="14">
        <f t="shared" ref="C4:C10" si="0">SUM(B4)</f>
        <v>44995.12</v>
      </c>
    </row>
    <row r="5" spans="1:3" ht="11.95" customHeight="1" x14ac:dyDescent="0.3">
      <c r="A5" s="6" t="s">
        <v>4</v>
      </c>
      <c r="B5" s="7">
        <v>550.01</v>
      </c>
      <c r="C5" s="13">
        <f t="shared" si="0"/>
        <v>550.01</v>
      </c>
    </row>
    <row r="6" spans="1:3" ht="11.95" customHeight="1" x14ac:dyDescent="0.3">
      <c r="A6" s="6" t="s">
        <v>5</v>
      </c>
      <c r="B6" s="7">
        <v>1171.97</v>
      </c>
      <c r="C6" s="15">
        <f t="shared" si="0"/>
        <v>1171.97</v>
      </c>
    </row>
    <row r="7" spans="1:3" ht="11.95" customHeight="1" x14ac:dyDescent="0.3">
      <c r="A7" s="4" t="s">
        <v>6</v>
      </c>
      <c r="B7" s="5">
        <f>SUM(B4:B6)</f>
        <v>46717.100000000006</v>
      </c>
      <c r="C7" s="13">
        <f t="shared" si="0"/>
        <v>46717.100000000006</v>
      </c>
    </row>
    <row r="8" spans="1:3" ht="11.95" customHeight="1" x14ac:dyDescent="0.3">
      <c r="A8" s="6" t="s">
        <v>7</v>
      </c>
      <c r="B8" s="7">
        <v>843.22</v>
      </c>
      <c r="C8" s="13">
        <f t="shared" si="0"/>
        <v>843.22</v>
      </c>
    </row>
    <row r="9" spans="1:3" ht="11.95" customHeight="1" x14ac:dyDescent="0.3">
      <c r="A9" s="6" t="s">
        <v>8</v>
      </c>
      <c r="B9" s="7">
        <v>0</v>
      </c>
      <c r="C9" s="13">
        <f t="shared" si="0"/>
        <v>0</v>
      </c>
    </row>
    <row r="10" spans="1:3" ht="11.95" customHeight="1" x14ac:dyDescent="0.3">
      <c r="A10" s="8" t="s">
        <v>9</v>
      </c>
      <c r="B10" s="9">
        <f>SUM(B7:B8) - B9</f>
        <v>47560.320000000007</v>
      </c>
      <c r="C10" s="16">
        <f t="shared" si="0"/>
        <v>47560.320000000007</v>
      </c>
    </row>
    <row r="11" spans="1:3" ht="6.05" customHeight="1" x14ac:dyDescent="0.3"/>
    <row r="12" spans="1:3" ht="11.95" customHeight="1" x14ac:dyDescent="0.3">
      <c r="A12" s="10" t="s">
        <v>10</v>
      </c>
    </row>
    <row r="13" spans="1:3" ht="11.95" customHeight="1" x14ac:dyDescent="0.3">
      <c r="A13" s="4" t="s">
        <v>11</v>
      </c>
      <c r="B13" s="5">
        <v>3989.36</v>
      </c>
      <c r="C13" s="14">
        <f t="shared" ref="C13:C20" si="1">SUM(B13)</f>
        <v>3989.36</v>
      </c>
    </row>
    <row r="14" spans="1:3" ht="11.95" customHeight="1" x14ac:dyDescent="0.3">
      <c r="A14" s="6" t="s">
        <v>12</v>
      </c>
      <c r="B14" s="7">
        <v>-0.25</v>
      </c>
      <c r="C14" s="13">
        <f t="shared" si="1"/>
        <v>-0.25</v>
      </c>
    </row>
    <row r="15" spans="1:3" ht="11.95" customHeight="1" x14ac:dyDescent="0.3">
      <c r="A15" s="6" t="s">
        <v>13</v>
      </c>
      <c r="B15" s="7">
        <v>582.47</v>
      </c>
      <c r="C15" s="13">
        <f t="shared" si="1"/>
        <v>582.47</v>
      </c>
    </row>
    <row r="16" spans="1:3" ht="11.95" customHeight="1" x14ac:dyDescent="0.3">
      <c r="A16" s="6" t="s">
        <v>14</v>
      </c>
      <c r="B16" s="7">
        <v>0</v>
      </c>
      <c r="C16" s="13">
        <f t="shared" si="1"/>
        <v>0</v>
      </c>
    </row>
    <row r="17" spans="1:3" ht="11.95" customHeight="1" x14ac:dyDescent="0.3">
      <c r="A17" s="6" t="s">
        <v>15</v>
      </c>
      <c r="B17" s="7">
        <v>339.66</v>
      </c>
      <c r="C17" s="13">
        <f t="shared" si="1"/>
        <v>339.66</v>
      </c>
    </row>
    <row r="18" spans="1:3" ht="11.95" customHeight="1" x14ac:dyDescent="0.3">
      <c r="A18" s="6" t="s">
        <v>16</v>
      </c>
      <c r="B18" s="7">
        <v>0</v>
      </c>
      <c r="C18" s="15">
        <f t="shared" si="1"/>
        <v>0</v>
      </c>
    </row>
    <row r="19" spans="1:3" ht="11.95" customHeight="1" x14ac:dyDescent="0.3">
      <c r="A19" s="4" t="s">
        <v>17</v>
      </c>
      <c r="B19" s="5">
        <f>SUM(B13:B18)</f>
        <v>4911.24</v>
      </c>
      <c r="C19" s="16">
        <f t="shared" si="1"/>
        <v>4911.24</v>
      </c>
    </row>
    <row r="20" spans="1:3" ht="11.95" customHeight="1" x14ac:dyDescent="0.3">
      <c r="A20" s="1" t="s">
        <v>18</v>
      </c>
      <c r="B20" s="9">
        <f>B10-B19</f>
        <v>42649.080000000009</v>
      </c>
      <c r="C20" s="16">
        <f t="shared" si="1"/>
        <v>42649.080000000009</v>
      </c>
    </row>
    <row r="21" spans="1:3" ht="6.05" customHeight="1" x14ac:dyDescent="0.3"/>
    <row r="22" spans="1:3" ht="11.95" customHeight="1" x14ac:dyDescent="0.3">
      <c r="A22" s="10" t="s">
        <v>19</v>
      </c>
    </row>
    <row r="23" spans="1:3" ht="11.95" customHeight="1" x14ac:dyDescent="0.3">
      <c r="A23" s="4" t="s">
        <v>20</v>
      </c>
      <c r="B23" s="5">
        <v>744.03</v>
      </c>
      <c r="C23" s="14">
        <f t="shared" ref="C23:C28" si="2">SUM(B23)</f>
        <v>744.03</v>
      </c>
    </row>
    <row r="24" spans="1:3" ht="11.95" customHeight="1" x14ac:dyDescent="0.3">
      <c r="A24" s="6" t="s">
        <v>21</v>
      </c>
      <c r="B24" s="7">
        <v>42.18</v>
      </c>
      <c r="C24" s="13">
        <f t="shared" si="2"/>
        <v>42.18</v>
      </c>
    </row>
    <row r="25" spans="1:3" ht="11.95" customHeight="1" x14ac:dyDescent="0.3">
      <c r="A25" s="6" t="s">
        <v>22</v>
      </c>
      <c r="B25" s="7">
        <v>0.8</v>
      </c>
      <c r="C25" s="13">
        <f t="shared" si="2"/>
        <v>0.8</v>
      </c>
    </row>
    <row r="26" spans="1:3" ht="11.95" customHeight="1" x14ac:dyDescent="0.3">
      <c r="A26" s="6" t="s">
        <v>23</v>
      </c>
      <c r="B26" s="7">
        <v>0</v>
      </c>
      <c r="C26" s="13">
        <f t="shared" si="2"/>
        <v>0</v>
      </c>
    </row>
    <row r="27" spans="1:3" ht="11.95" customHeight="1" x14ac:dyDescent="0.3">
      <c r="A27" s="6" t="s">
        <v>24</v>
      </c>
      <c r="B27" s="7">
        <v>288.93</v>
      </c>
      <c r="C27" s="13">
        <f t="shared" si="2"/>
        <v>288.93</v>
      </c>
    </row>
    <row r="28" spans="1:3" ht="11.95" customHeight="1" x14ac:dyDescent="0.3">
      <c r="A28" s="8" t="s">
        <v>25</v>
      </c>
      <c r="B28" s="9">
        <f>SUM(B23:B27)</f>
        <v>1075.9399999999998</v>
      </c>
      <c r="C28" s="16">
        <f t="shared" si="2"/>
        <v>1075.9399999999998</v>
      </c>
    </row>
    <row r="29" spans="1:3" ht="6.05" customHeight="1" x14ac:dyDescent="0.3"/>
    <row r="30" spans="1:3" ht="11.95" customHeight="1" x14ac:dyDescent="0.3">
      <c r="A30" s="8" t="s">
        <v>26</v>
      </c>
      <c r="B30" s="9">
        <f>B20-B28</f>
        <v>41573.140000000007</v>
      </c>
      <c r="C30" s="16">
        <f>SUM(B30)</f>
        <v>41573.140000000007</v>
      </c>
    </row>
    <row r="31" spans="1:3" ht="11.95" customHeight="1" x14ac:dyDescent="0.3">
      <c r="A31" s="6" t="s">
        <v>27</v>
      </c>
      <c r="B31" s="7">
        <v>35.01</v>
      </c>
      <c r="C31" s="13">
        <f>SUM(B31)</f>
        <v>35.01</v>
      </c>
    </row>
    <row r="32" spans="1:3" ht="11.95" customHeight="1" x14ac:dyDescent="0.3">
      <c r="A32" s="6" t="s">
        <v>28</v>
      </c>
      <c r="B32" s="7">
        <v>0</v>
      </c>
      <c r="C32" s="13">
        <f>SUM(B32)</f>
        <v>0</v>
      </c>
    </row>
    <row r="33" spans="1:10" ht="11.95" customHeight="1" x14ac:dyDescent="0.3">
      <c r="A33" s="1" t="s">
        <v>29</v>
      </c>
      <c r="B33" s="9">
        <f>B30-SUM(B31:B32)</f>
        <v>41538.130000000005</v>
      </c>
      <c r="C33" s="16">
        <f>SUM(B33)</f>
        <v>41538.130000000005</v>
      </c>
    </row>
    <row r="34" spans="1:10" ht="11.95" customHeight="1" x14ac:dyDescent="0.3">
      <c r="B34" s="17" t="s">
        <v>31</v>
      </c>
      <c r="C34" s="18"/>
      <c r="D34" s="18"/>
      <c r="E34" s="18"/>
    </row>
    <row r="35" spans="1:10" ht="11.95" customHeight="1" x14ac:dyDescent="0.3">
      <c r="B35" s="17" t="s">
        <v>32</v>
      </c>
      <c r="C35" s="18"/>
      <c r="D35" s="18"/>
      <c r="E35" s="18"/>
      <c r="F35" s="19" t="s">
        <v>33</v>
      </c>
      <c r="G35" s="19"/>
      <c r="H35" s="19"/>
      <c r="I35" s="20" t="s">
        <v>34</v>
      </c>
      <c r="J35" s="18"/>
    </row>
    <row r="36" spans="1:10" ht="11.95" customHeight="1" x14ac:dyDescent="0.3">
      <c r="B36" s="17" t="s">
        <v>35</v>
      </c>
      <c r="C36" s="18"/>
      <c r="D36" s="18"/>
      <c r="E36" s="18"/>
    </row>
    <row r="37" spans="1:10" ht="11.95" customHeight="1" x14ac:dyDescent="0.3">
      <c r="B37" s="21"/>
      <c r="C37" s="19"/>
      <c r="D37" s="19"/>
      <c r="F37" s="11"/>
      <c r="G37" s="11"/>
      <c r="H37" s="11"/>
      <c r="I37" s="20" t="s">
        <v>36</v>
      </c>
      <c r="J37" s="18"/>
    </row>
    <row r="38" spans="1:10" ht="11.95" customHeight="1" x14ac:dyDescent="0.3">
      <c r="B38" s="17" t="s">
        <v>37</v>
      </c>
      <c r="C38" s="18"/>
      <c r="D38" s="18"/>
    </row>
    <row r="39" spans="1:10" ht="11.95" customHeight="1" x14ac:dyDescent="0.3"/>
    <row r="40" spans="1:10" ht="11.95" customHeight="1" x14ac:dyDescent="0.3"/>
    <row r="41" spans="1:10" ht="11.95" customHeight="1" x14ac:dyDescent="0.3"/>
    <row r="42" spans="1:10" ht="11.95" customHeight="1" x14ac:dyDescent="0.3"/>
    <row r="43" spans="1:10" ht="11.95" customHeight="1" x14ac:dyDescent="0.3"/>
    <row r="44" spans="1:10" ht="11.95" customHeight="1" x14ac:dyDescent="0.3"/>
    <row r="45" spans="1:10" ht="11.95" customHeight="1" x14ac:dyDescent="0.3"/>
    <row r="46" spans="1:10" ht="11.95" customHeight="1" x14ac:dyDescent="0.3"/>
    <row r="47" spans="1:10" ht="11.95" customHeight="1" x14ac:dyDescent="0.3"/>
    <row r="48" spans="1:10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8">
    <mergeCell ref="B37:D37"/>
    <mergeCell ref="I37:J37"/>
    <mergeCell ref="B38:D38"/>
    <mergeCell ref="B34:E34"/>
    <mergeCell ref="B35:E35"/>
    <mergeCell ref="F35:H35"/>
    <mergeCell ref="I35:J35"/>
    <mergeCell ref="B36:E36"/>
  </mergeCells>
  <pageMargins left="0.7" right="0.7" top="0.75" bottom="0.75" header="0.3" footer="0.3"/>
  <pageSetup orientation="landscape"/>
  <headerFooter differentOddEven="1" differentFirst="1">
    <oddHeader>&amp;CAUDITOR'S OFFICE, MADISON COUNTY
STATEMENT OF SEMI-ANNUAL APPORTIONMENT OF TAXES
MADE AT THE FIRST HALF REAL ESTATE SETTLEMENT TAX YEAR 2025, WITH THE COUNTY TREASURER FOR MONROE TWP</oddHeader>
    <evenHeader>&amp;CAUDITOR'S OFFICE, MADISON COUNTY
STATEMENT OF SEMI-ANNUAL APPORTIONMENT OF TAXES
MADE AT THE FIRST HALF REAL ESTATE SETTLEMENT TAX YEAR 2025, WITH THE COUNTY TREASURER FOR MONROE TWP</evenHeader>
    <firstHeader>&amp;CAUDITOR'S OFFICE, MADISON COUNTY
STATEMENT OF SEMI-ANNUAL APPORTIONMENT OF TAXES
MADE AT THE FIRST HALF REAL ESTATE SETTLEMENT TAX YEAR 2025, WITH THE COUNTY TREASURER FOR MONROE TWP</first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J99"/>
  <sheetViews>
    <sheetView workbookViewId="0"/>
  </sheetViews>
  <sheetFormatPr defaultRowHeight="12.45" customHeight="1" x14ac:dyDescent="0.3"/>
  <cols>
    <col min="1" max="1" width="23" customWidth="1"/>
    <col min="2" max="2" width="11" style="2" customWidth="1"/>
    <col min="3" max="3" width="11" customWidth="1"/>
  </cols>
  <sheetData>
    <row r="2" spans="1:3" ht="29.95" customHeight="1" x14ac:dyDescent="0.3">
      <c r="A2" s="1" t="s">
        <v>0</v>
      </c>
      <c r="B2" s="3" t="s">
        <v>113</v>
      </c>
      <c r="C2" s="1" t="s">
        <v>1</v>
      </c>
    </row>
    <row r="3" spans="1:3" ht="11.95" customHeight="1" x14ac:dyDescent="0.3">
      <c r="A3" s="1" t="s">
        <v>2</v>
      </c>
    </row>
    <row r="4" spans="1:3" ht="11.95" customHeight="1" x14ac:dyDescent="0.3">
      <c r="A4" s="4" t="s">
        <v>3</v>
      </c>
      <c r="B4" s="5">
        <v>31824.21</v>
      </c>
      <c r="C4" s="14">
        <f t="shared" ref="C4:C10" si="0">SUM(B4)</f>
        <v>31824.21</v>
      </c>
    </row>
    <row r="5" spans="1:3" ht="11.95" customHeight="1" x14ac:dyDescent="0.3">
      <c r="A5" s="6" t="s">
        <v>4</v>
      </c>
      <c r="B5" s="7">
        <v>103.14</v>
      </c>
      <c r="C5" s="13">
        <f t="shared" si="0"/>
        <v>103.14</v>
      </c>
    </row>
    <row r="6" spans="1:3" ht="11.95" customHeight="1" x14ac:dyDescent="0.3">
      <c r="A6" s="6" t="s">
        <v>5</v>
      </c>
      <c r="B6" s="7">
        <v>31011.9</v>
      </c>
      <c r="C6" s="15">
        <f t="shared" si="0"/>
        <v>31011.9</v>
      </c>
    </row>
    <row r="7" spans="1:3" ht="11.95" customHeight="1" x14ac:dyDescent="0.3">
      <c r="A7" s="4" t="s">
        <v>6</v>
      </c>
      <c r="B7" s="5">
        <f>SUM(B4:B6)</f>
        <v>62939.25</v>
      </c>
      <c r="C7" s="13">
        <f t="shared" si="0"/>
        <v>62939.25</v>
      </c>
    </row>
    <row r="8" spans="1:3" ht="11.95" customHeight="1" x14ac:dyDescent="0.3">
      <c r="A8" s="6" t="s">
        <v>7</v>
      </c>
      <c r="B8" s="7">
        <v>707.8</v>
      </c>
      <c r="C8" s="13">
        <f t="shared" si="0"/>
        <v>707.8</v>
      </c>
    </row>
    <row r="9" spans="1:3" ht="11.95" customHeight="1" x14ac:dyDescent="0.3">
      <c r="A9" s="6" t="s">
        <v>8</v>
      </c>
      <c r="B9" s="7">
        <v>0</v>
      </c>
      <c r="C9" s="13">
        <f t="shared" si="0"/>
        <v>0</v>
      </c>
    </row>
    <row r="10" spans="1:3" ht="11.95" customHeight="1" x14ac:dyDescent="0.3">
      <c r="A10" s="8" t="s">
        <v>9</v>
      </c>
      <c r="B10" s="9">
        <f>SUM(B7:B8) - B9</f>
        <v>63647.05</v>
      </c>
      <c r="C10" s="16">
        <f t="shared" si="0"/>
        <v>63647.05</v>
      </c>
    </row>
    <row r="11" spans="1:3" ht="6.05" customHeight="1" x14ac:dyDescent="0.3"/>
    <row r="12" spans="1:3" ht="11.95" customHeight="1" x14ac:dyDescent="0.3">
      <c r="A12" s="10" t="s">
        <v>10</v>
      </c>
    </row>
    <row r="13" spans="1:3" ht="11.95" customHeight="1" x14ac:dyDescent="0.3">
      <c r="A13" s="4" t="s">
        <v>11</v>
      </c>
      <c r="B13" s="5">
        <v>2658.83</v>
      </c>
      <c r="C13" s="14">
        <f t="shared" ref="C13:C20" si="1">SUM(B13)</f>
        <v>2658.83</v>
      </c>
    </row>
    <row r="14" spans="1:3" ht="11.95" customHeight="1" x14ac:dyDescent="0.3">
      <c r="A14" s="6" t="s">
        <v>12</v>
      </c>
      <c r="B14" s="7">
        <v>0</v>
      </c>
      <c r="C14" s="13">
        <f t="shared" si="1"/>
        <v>0</v>
      </c>
    </row>
    <row r="15" spans="1:3" ht="11.95" customHeight="1" x14ac:dyDescent="0.3">
      <c r="A15" s="6" t="s">
        <v>13</v>
      </c>
      <c r="B15" s="7">
        <v>285.79000000000002</v>
      </c>
      <c r="C15" s="13">
        <f t="shared" si="1"/>
        <v>285.79000000000002</v>
      </c>
    </row>
    <row r="16" spans="1:3" ht="11.95" customHeight="1" x14ac:dyDescent="0.3">
      <c r="A16" s="6" t="s">
        <v>14</v>
      </c>
      <c r="B16" s="7">
        <v>0</v>
      </c>
      <c r="C16" s="13">
        <f t="shared" si="1"/>
        <v>0</v>
      </c>
    </row>
    <row r="17" spans="1:3" ht="11.95" customHeight="1" x14ac:dyDescent="0.3">
      <c r="A17" s="6" t="s">
        <v>15</v>
      </c>
      <c r="B17" s="7">
        <v>199.5</v>
      </c>
      <c r="C17" s="13">
        <f t="shared" si="1"/>
        <v>199.5</v>
      </c>
    </row>
    <row r="18" spans="1:3" ht="11.95" customHeight="1" x14ac:dyDescent="0.3">
      <c r="A18" s="6" t="s">
        <v>16</v>
      </c>
      <c r="B18" s="7">
        <v>12.01</v>
      </c>
      <c r="C18" s="15">
        <f t="shared" si="1"/>
        <v>12.01</v>
      </c>
    </row>
    <row r="19" spans="1:3" ht="11.95" customHeight="1" x14ac:dyDescent="0.3">
      <c r="A19" s="4" t="s">
        <v>17</v>
      </c>
      <c r="B19" s="5">
        <f>SUM(B13:B18)</f>
        <v>3156.13</v>
      </c>
      <c r="C19" s="16">
        <f t="shared" si="1"/>
        <v>3156.13</v>
      </c>
    </row>
    <row r="20" spans="1:3" ht="11.95" customHeight="1" x14ac:dyDescent="0.3">
      <c r="A20" s="1" t="s">
        <v>18</v>
      </c>
      <c r="B20" s="9">
        <f>B10-B19</f>
        <v>60490.920000000006</v>
      </c>
      <c r="C20" s="16">
        <f t="shared" si="1"/>
        <v>60490.920000000006</v>
      </c>
    </row>
    <row r="21" spans="1:3" ht="6.05" customHeight="1" x14ac:dyDescent="0.3"/>
    <row r="22" spans="1:3" ht="11.95" customHeight="1" x14ac:dyDescent="0.3">
      <c r="A22" s="10" t="s">
        <v>19</v>
      </c>
    </row>
    <row r="23" spans="1:3" ht="11.95" customHeight="1" x14ac:dyDescent="0.3">
      <c r="A23" s="4" t="s">
        <v>20</v>
      </c>
      <c r="B23" s="5">
        <v>560.25</v>
      </c>
      <c r="C23" s="14">
        <f t="shared" ref="C23:C28" si="2">SUM(B23)</f>
        <v>560.25</v>
      </c>
    </row>
    <row r="24" spans="1:3" ht="11.95" customHeight="1" x14ac:dyDescent="0.3">
      <c r="A24" s="6" t="s">
        <v>21</v>
      </c>
      <c r="B24" s="7">
        <v>34.78</v>
      </c>
      <c r="C24" s="13">
        <f t="shared" si="2"/>
        <v>34.78</v>
      </c>
    </row>
    <row r="25" spans="1:3" ht="11.95" customHeight="1" x14ac:dyDescent="0.3">
      <c r="A25" s="6" t="s">
        <v>22</v>
      </c>
      <c r="B25" s="7">
        <v>1.89</v>
      </c>
      <c r="C25" s="13">
        <f t="shared" si="2"/>
        <v>1.89</v>
      </c>
    </row>
    <row r="26" spans="1:3" ht="11.95" customHeight="1" x14ac:dyDescent="0.3">
      <c r="A26" s="6" t="s">
        <v>23</v>
      </c>
      <c r="B26" s="7">
        <v>0</v>
      </c>
      <c r="C26" s="13">
        <f t="shared" si="2"/>
        <v>0</v>
      </c>
    </row>
    <row r="27" spans="1:3" ht="11.95" customHeight="1" x14ac:dyDescent="0.3">
      <c r="A27" s="6" t="s">
        <v>24</v>
      </c>
      <c r="B27" s="7">
        <v>577.85</v>
      </c>
      <c r="C27" s="13">
        <f t="shared" si="2"/>
        <v>577.85</v>
      </c>
    </row>
    <row r="28" spans="1:3" ht="11.95" customHeight="1" x14ac:dyDescent="0.3">
      <c r="A28" s="8" t="s">
        <v>25</v>
      </c>
      <c r="B28" s="9">
        <f>SUM(B23:B27)</f>
        <v>1174.77</v>
      </c>
      <c r="C28" s="16">
        <f t="shared" si="2"/>
        <v>1174.77</v>
      </c>
    </row>
    <row r="29" spans="1:3" ht="6.05" customHeight="1" x14ac:dyDescent="0.3"/>
    <row r="30" spans="1:3" ht="11.95" customHeight="1" x14ac:dyDescent="0.3">
      <c r="A30" s="8" t="s">
        <v>26</v>
      </c>
      <c r="B30" s="9">
        <f>B20-B28</f>
        <v>59316.150000000009</v>
      </c>
      <c r="C30" s="16">
        <f>SUM(B30)</f>
        <v>59316.150000000009</v>
      </c>
    </row>
    <row r="31" spans="1:3" ht="11.95" customHeight="1" x14ac:dyDescent="0.3">
      <c r="A31" s="6" t="s">
        <v>27</v>
      </c>
      <c r="B31" s="7">
        <v>12.01</v>
      </c>
      <c r="C31" s="13">
        <f>SUM(B31)</f>
        <v>12.01</v>
      </c>
    </row>
    <row r="32" spans="1:3" ht="11.95" customHeight="1" x14ac:dyDescent="0.3">
      <c r="A32" s="6" t="s">
        <v>28</v>
      </c>
      <c r="B32" s="7">
        <v>0</v>
      </c>
      <c r="C32" s="13">
        <f>SUM(B32)</f>
        <v>0</v>
      </c>
    </row>
    <row r="33" spans="1:10" ht="11.95" customHeight="1" x14ac:dyDescent="0.3">
      <c r="A33" s="1" t="s">
        <v>29</v>
      </c>
      <c r="B33" s="9">
        <f>B30-SUM(B31:B32)</f>
        <v>59304.140000000007</v>
      </c>
      <c r="C33" s="16">
        <f>SUM(B33)</f>
        <v>59304.140000000007</v>
      </c>
    </row>
    <row r="34" spans="1:10" ht="11.95" customHeight="1" x14ac:dyDescent="0.3">
      <c r="B34" s="17" t="s">
        <v>31</v>
      </c>
      <c r="C34" s="18"/>
      <c r="D34" s="18"/>
      <c r="E34" s="18"/>
    </row>
    <row r="35" spans="1:10" ht="11.95" customHeight="1" x14ac:dyDescent="0.3">
      <c r="B35" s="17" t="s">
        <v>32</v>
      </c>
      <c r="C35" s="18"/>
      <c r="D35" s="18"/>
      <c r="E35" s="18"/>
      <c r="F35" s="19" t="s">
        <v>33</v>
      </c>
      <c r="G35" s="19"/>
      <c r="H35" s="19"/>
      <c r="I35" s="20" t="s">
        <v>34</v>
      </c>
      <c r="J35" s="18"/>
    </row>
    <row r="36" spans="1:10" ht="11.95" customHeight="1" x14ac:dyDescent="0.3">
      <c r="B36" s="17" t="s">
        <v>35</v>
      </c>
      <c r="C36" s="18"/>
      <c r="D36" s="18"/>
      <c r="E36" s="18"/>
    </row>
    <row r="37" spans="1:10" ht="11.95" customHeight="1" x14ac:dyDescent="0.3">
      <c r="B37" s="21"/>
      <c r="C37" s="19"/>
      <c r="D37" s="19"/>
      <c r="F37" s="11"/>
      <c r="G37" s="11"/>
      <c r="H37" s="11"/>
      <c r="I37" s="20" t="s">
        <v>36</v>
      </c>
      <c r="J37" s="18"/>
    </row>
    <row r="38" spans="1:10" ht="11.95" customHeight="1" x14ac:dyDescent="0.3">
      <c r="B38" s="17" t="s">
        <v>37</v>
      </c>
      <c r="C38" s="18"/>
      <c r="D38" s="18"/>
    </row>
    <row r="39" spans="1:10" ht="11.95" customHeight="1" x14ac:dyDescent="0.3"/>
    <row r="40" spans="1:10" ht="11.95" customHeight="1" x14ac:dyDescent="0.3"/>
    <row r="41" spans="1:10" ht="11.95" customHeight="1" x14ac:dyDescent="0.3"/>
    <row r="42" spans="1:10" ht="11.95" customHeight="1" x14ac:dyDescent="0.3"/>
    <row r="43" spans="1:10" ht="11.95" customHeight="1" x14ac:dyDescent="0.3"/>
    <row r="44" spans="1:10" ht="11.95" customHeight="1" x14ac:dyDescent="0.3"/>
    <row r="45" spans="1:10" ht="11.95" customHeight="1" x14ac:dyDescent="0.3"/>
    <row r="46" spans="1:10" ht="11.95" customHeight="1" x14ac:dyDescent="0.3"/>
    <row r="47" spans="1:10" ht="11.95" customHeight="1" x14ac:dyDescent="0.3"/>
    <row r="48" spans="1:10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8">
    <mergeCell ref="B37:D37"/>
    <mergeCell ref="I37:J37"/>
    <mergeCell ref="B38:D38"/>
    <mergeCell ref="B34:E34"/>
    <mergeCell ref="B35:E35"/>
    <mergeCell ref="F35:H35"/>
    <mergeCell ref="I35:J35"/>
    <mergeCell ref="B36:E36"/>
  </mergeCells>
  <pageMargins left="0.7" right="0.7" top="0.75" bottom="0.75" header="0.3" footer="0.3"/>
  <pageSetup orientation="landscape"/>
  <headerFooter differentOddEven="1" differentFirst="1">
    <oddHeader>&amp;CAUDITOR'S OFFICE, MADISON COUNTY
STATEMENT OF SEMI-ANNUAL APPORTIONMENT OF TAXES
MADE AT THE FIRST HALF REAL ESTATE SETTLEMENT TAX YEAR 2025, WITH THE COUNTY TREASURER FOR OAK RUN TWP</oddHeader>
    <evenHeader>&amp;CAUDITOR'S OFFICE, MADISON COUNTY
STATEMENT OF SEMI-ANNUAL APPORTIONMENT OF TAXES
MADE AT THE FIRST HALF REAL ESTATE SETTLEMENT TAX YEAR 2025, WITH THE COUNTY TREASURER FOR OAK RUN TWP</evenHeader>
    <firstHeader>&amp;CAUDITOR'S OFFICE, MADISON COUNTY
STATEMENT OF SEMI-ANNUAL APPORTIONMENT OF TAXES
MADE AT THE FIRST HALF REAL ESTATE SETTLEMENT TAX YEAR 2025, WITH THE COUNTY TREASURER FOR OAK RUN TWP</first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J99"/>
  <sheetViews>
    <sheetView workbookViewId="0"/>
  </sheetViews>
  <sheetFormatPr defaultRowHeight="12.45" customHeight="1" x14ac:dyDescent="0.3"/>
  <cols>
    <col min="1" max="1" width="23" customWidth="1"/>
    <col min="2" max="5" width="11" style="2" customWidth="1"/>
    <col min="6" max="6" width="11" customWidth="1"/>
  </cols>
  <sheetData>
    <row r="2" spans="1:6" ht="29.95" customHeight="1" x14ac:dyDescent="0.3">
      <c r="A2" s="1" t="s">
        <v>0</v>
      </c>
      <c r="B2" s="3" t="s">
        <v>113</v>
      </c>
      <c r="C2" s="3" t="s">
        <v>120</v>
      </c>
      <c r="D2" s="3" t="s">
        <v>121</v>
      </c>
      <c r="E2" s="3" t="s">
        <v>122</v>
      </c>
      <c r="F2" s="1" t="s">
        <v>1</v>
      </c>
    </row>
    <row r="3" spans="1:6" ht="11.95" customHeight="1" x14ac:dyDescent="0.3">
      <c r="A3" s="1" t="s">
        <v>2</v>
      </c>
    </row>
    <row r="4" spans="1:6" ht="11.95" customHeight="1" x14ac:dyDescent="0.3">
      <c r="A4" s="4" t="s">
        <v>3</v>
      </c>
      <c r="B4" s="5">
        <v>38639.31</v>
      </c>
      <c r="C4" s="5">
        <v>13380</v>
      </c>
      <c r="D4" s="5">
        <v>4799.33</v>
      </c>
      <c r="E4" s="5">
        <v>20415.810000000001</v>
      </c>
      <c r="F4" s="14">
        <f t="shared" ref="F4:F10" si="0">SUM(B4:E4)</f>
        <v>77234.45</v>
      </c>
    </row>
    <row r="5" spans="1:6" ht="11.95" customHeight="1" x14ac:dyDescent="0.3">
      <c r="A5" s="6" t="s">
        <v>4</v>
      </c>
      <c r="B5" s="7">
        <v>182.99</v>
      </c>
      <c r="C5" s="7">
        <v>110.86</v>
      </c>
      <c r="D5" s="7">
        <v>29.56</v>
      </c>
      <c r="E5" s="7">
        <v>81.3</v>
      </c>
      <c r="F5" s="13">
        <f t="shared" si="0"/>
        <v>404.71000000000004</v>
      </c>
    </row>
    <row r="6" spans="1:6" ht="11.95" customHeight="1" x14ac:dyDescent="0.3">
      <c r="A6" s="6" t="s">
        <v>5</v>
      </c>
      <c r="B6" s="7">
        <v>2675.88</v>
      </c>
      <c r="C6" s="7">
        <v>2867</v>
      </c>
      <c r="D6" s="7">
        <v>764.55</v>
      </c>
      <c r="E6" s="7">
        <v>2102.48</v>
      </c>
      <c r="F6" s="15">
        <f t="shared" si="0"/>
        <v>8409.91</v>
      </c>
    </row>
    <row r="7" spans="1:6" ht="11.95" customHeight="1" x14ac:dyDescent="0.3">
      <c r="A7" s="4" t="s">
        <v>6</v>
      </c>
      <c r="B7" s="5">
        <f>SUM(B4:B6)</f>
        <v>41498.179999999993</v>
      </c>
      <c r="C7" s="5">
        <f>SUM(C4:C6)</f>
        <v>16357.86</v>
      </c>
      <c r="D7" s="5">
        <f>SUM(D4:D6)</f>
        <v>5593.4400000000005</v>
      </c>
      <c r="E7" s="5">
        <f>SUM(E4:E6)</f>
        <v>22599.59</v>
      </c>
      <c r="F7" s="13">
        <f t="shared" si="0"/>
        <v>86049.069999999992</v>
      </c>
    </row>
    <row r="8" spans="1:6" ht="11.95" customHeight="1" x14ac:dyDescent="0.3">
      <c r="A8" s="6" t="s">
        <v>7</v>
      </c>
      <c r="B8" s="7">
        <v>578.64</v>
      </c>
      <c r="C8" s="7">
        <v>221.75</v>
      </c>
      <c r="D8" s="7">
        <v>76.62</v>
      </c>
      <c r="E8" s="7">
        <v>344.93</v>
      </c>
      <c r="F8" s="13">
        <f t="shared" si="0"/>
        <v>1221.94</v>
      </c>
    </row>
    <row r="9" spans="1:6" ht="11.95" customHeight="1" x14ac:dyDescent="0.3">
      <c r="A9" s="6" t="s">
        <v>8</v>
      </c>
      <c r="B9" s="7">
        <v>0</v>
      </c>
      <c r="C9" s="7">
        <v>0</v>
      </c>
      <c r="D9" s="7">
        <v>0</v>
      </c>
      <c r="E9" s="7">
        <v>0</v>
      </c>
      <c r="F9" s="13">
        <f t="shared" si="0"/>
        <v>0</v>
      </c>
    </row>
    <row r="10" spans="1:6" ht="11.95" customHeight="1" x14ac:dyDescent="0.3">
      <c r="A10" s="8" t="s">
        <v>9</v>
      </c>
      <c r="B10" s="9">
        <f>SUM(B7:B8) - B9</f>
        <v>42076.819999999992</v>
      </c>
      <c r="C10" s="9">
        <f>SUM(C7:C8) - C9</f>
        <v>16579.61</v>
      </c>
      <c r="D10" s="9">
        <f>SUM(D7:D8) - D9</f>
        <v>5670.06</v>
      </c>
      <c r="E10" s="9">
        <f>SUM(E7:E8) - E9</f>
        <v>22944.52</v>
      </c>
      <c r="F10" s="16">
        <f t="shared" si="0"/>
        <v>87271.01</v>
      </c>
    </row>
    <row r="11" spans="1:6" ht="6.05" customHeight="1" x14ac:dyDescent="0.3"/>
    <row r="12" spans="1:6" ht="11.95" customHeight="1" x14ac:dyDescent="0.3">
      <c r="A12" s="10" t="s">
        <v>10</v>
      </c>
    </row>
    <row r="13" spans="1:6" ht="11.95" customHeight="1" x14ac:dyDescent="0.3">
      <c r="A13" s="4" t="s">
        <v>11</v>
      </c>
      <c r="B13" s="5">
        <v>3051.88</v>
      </c>
      <c r="C13" s="5">
        <v>1056.51</v>
      </c>
      <c r="D13" s="5">
        <v>378.95</v>
      </c>
      <c r="E13" s="5">
        <v>0</v>
      </c>
      <c r="F13" s="14">
        <f t="shared" ref="F13:F20" si="1">SUM(B13:E13)</f>
        <v>4487.34</v>
      </c>
    </row>
    <row r="14" spans="1:6" ht="11.95" customHeight="1" x14ac:dyDescent="0.3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13">
        <f t="shared" si="1"/>
        <v>0</v>
      </c>
    </row>
    <row r="15" spans="1:6" ht="11.95" customHeight="1" x14ac:dyDescent="0.3">
      <c r="A15" s="6" t="s">
        <v>13</v>
      </c>
      <c r="B15" s="7">
        <v>209.26</v>
      </c>
      <c r="C15" s="7">
        <v>72.44</v>
      </c>
      <c r="D15" s="7">
        <v>25.95</v>
      </c>
      <c r="E15" s="7">
        <v>0</v>
      </c>
      <c r="F15" s="13">
        <f t="shared" si="1"/>
        <v>307.64999999999998</v>
      </c>
    </row>
    <row r="16" spans="1:6" ht="11.95" customHeight="1" x14ac:dyDescent="0.3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13">
        <f t="shared" si="1"/>
        <v>0</v>
      </c>
    </row>
    <row r="17" spans="1:6" ht="11.95" customHeight="1" x14ac:dyDescent="0.3">
      <c r="A17" s="6" t="s">
        <v>15</v>
      </c>
      <c r="B17" s="7">
        <v>236.36</v>
      </c>
      <c r="C17" s="7">
        <v>81.7</v>
      </c>
      <c r="D17" s="7">
        <v>29.26</v>
      </c>
      <c r="E17" s="7">
        <v>139.46</v>
      </c>
      <c r="F17" s="13">
        <f t="shared" si="1"/>
        <v>486.78</v>
      </c>
    </row>
    <row r="18" spans="1:6" ht="11.95" customHeight="1" x14ac:dyDescent="0.3">
      <c r="A18" s="6" t="s">
        <v>16</v>
      </c>
      <c r="B18" s="7">
        <v>12.01</v>
      </c>
      <c r="C18" s="7">
        <v>4.16</v>
      </c>
      <c r="D18" s="7">
        <v>1.49</v>
      </c>
      <c r="E18" s="7">
        <v>7.08</v>
      </c>
      <c r="F18" s="15">
        <f t="shared" si="1"/>
        <v>24.740000000000002</v>
      </c>
    </row>
    <row r="19" spans="1:6" ht="11.95" customHeight="1" x14ac:dyDescent="0.3">
      <c r="A19" s="4" t="s">
        <v>17</v>
      </c>
      <c r="B19" s="5">
        <f>SUM(B13:B18)</f>
        <v>3509.5100000000007</v>
      </c>
      <c r="C19" s="5">
        <f>SUM(C13:C18)</f>
        <v>1214.8100000000002</v>
      </c>
      <c r="D19" s="5">
        <f>SUM(D13:D18)</f>
        <v>435.65</v>
      </c>
      <c r="E19" s="5">
        <f>SUM(E13:E18)</f>
        <v>146.54000000000002</v>
      </c>
      <c r="F19" s="16">
        <f t="shared" si="1"/>
        <v>5306.51</v>
      </c>
    </row>
    <row r="20" spans="1:6" ht="11.95" customHeight="1" x14ac:dyDescent="0.3">
      <c r="A20" s="1" t="s">
        <v>18</v>
      </c>
      <c r="B20" s="9">
        <f>B10-B19</f>
        <v>38567.30999999999</v>
      </c>
      <c r="C20" s="9">
        <f>C10-C19</f>
        <v>15364.800000000001</v>
      </c>
      <c r="D20" s="9">
        <f>D10-D19</f>
        <v>5234.4100000000008</v>
      </c>
      <c r="E20" s="9">
        <f>E10-E19</f>
        <v>22797.98</v>
      </c>
      <c r="F20" s="16">
        <f t="shared" si="1"/>
        <v>81964.5</v>
      </c>
    </row>
    <row r="21" spans="1:6" ht="6.05" customHeight="1" x14ac:dyDescent="0.3"/>
    <row r="22" spans="1:6" ht="11.95" customHeight="1" x14ac:dyDescent="0.3">
      <c r="A22" s="10" t="s">
        <v>19</v>
      </c>
    </row>
    <row r="23" spans="1:6" ht="11.95" customHeight="1" x14ac:dyDescent="0.3">
      <c r="A23" s="4" t="s">
        <v>20</v>
      </c>
      <c r="B23" s="5">
        <v>658.26</v>
      </c>
      <c r="C23" s="5">
        <v>259.37</v>
      </c>
      <c r="D23" s="5">
        <v>88.7</v>
      </c>
      <c r="E23" s="5">
        <v>358.96</v>
      </c>
      <c r="F23" s="14">
        <f t="shared" ref="F23:F28" si="2">SUM(B23:E23)</f>
        <v>1365.29</v>
      </c>
    </row>
    <row r="24" spans="1:6" ht="11.95" customHeight="1" x14ac:dyDescent="0.3">
      <c r="A24" s="6" t="s">
        <v>21</v>
      </c>
      <c r="B24" s="7">
        <v>28.32</v>
      </c>
      <c r="C24" s="7">
        <v>10.88</v>
      </c>
      <c r="D24" s="7">
        <v>3.76</v>
      </c>
      <c r="E24" s="7">
        <v>16.88</v>
      </c>
      <c r="F24" s="13">
        <f t="shared" si="2"/>
        <v>59.84</v>
      </c>
    </row>
    <row r="25" spans="1:6" ht="11.95" customHeight="1" x14ac:dyDescent="0.3">
      <c r="A25" s="6" t="s">
        <v>22</v>
      </c>
      <c r="B25" s="7">
        <v>1.55</v>
      </c>
      <c r="C25" s="7">
        <v>0</v>
      </c>
      <c r="D25" s="7">
        <v>0</v>
      </c>
      <c r="E25" s="7">
        <v>0</v>
      </c>
      <c r="F25" s="13">
        <f t="shared" si="2"/>
        <v>1.55</v>
      </c>
    </row>
    <row r="26" spans="1:6" ht="11.95" customHeight="1" x14ac:dyDescent="0.3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13">
        <f t="shared" si="2"/>
        <v>0</v>
      </c>
    </row>
    <row r="27" spans="1:6" ht="11.95" customHeight="1" x14ac:dyDescent="0.3">
      <c r="A27" s="6" t="s">
        <v>24</v>
      </c>
      <c r="B27" s="7">
        <v>158.68</v>
      </c>
      <c r="C27" s="7">
        <v>0</v>
      </c>
      <c r="D27" s="7">
        <v>0</v>
      </c>
      <c r="E27" s="7">
        <v>0</v>
      </c>
      <c r="F27" s="13">
        <f t="shared" si="2"/>
        <v>158.68</v>
      </c>
    </row>
    <row r="28" spans="1:6" ht="11.95" customHeight="1" x14ac:dyDescent="0.3">
      <c r="A28" s="8" t="s">
        <v>25</v>
      </c>
      <c r="B28" s="9">
        <f>SUM(B23:B27)</f>
        <v>846.81</v>
      </c>
      <c r="C28" s="9">
        <f>SUM(C23:C27)</f>
        <v>270.25</v>
      </c>
      <c r="D28" s="9">
        <f>SUM(D23:D27)</f>
        <v>92.460000000000008</v>
      </c>
      <c r="E28" s="9">
        <f>SUM(E23:E27)</f>
        <v>375.84</v>
      </c>
      <c r="F28" s="16">
        <f t="shared" si="2"/>
        <v>1585.36</v>
      </c>
    </row>
    <row r="29" spans="1:6" ht="6.05" customHeight="1" x14ac:dyDescent="0.3"/>
    <row r="30" spans="1:6" ht="11.95" customHeight="1" x14ac:dyDescent="0.3">
      <c r="A30" s="8" t="s">
        <v>26</v>
      </c>
      <c r="B30" s="9">
        <f>B20-B28</f>
        <v>37720.499999999993</v>
      </c>
      <c r="C30" s="9">
        <f>C20-C28</f>
        <v>15094.550000000001</v>
      </c>
      <c r="D30" s="9">
        <f>D20-D28</f>
        <v>5141.9500000000007</v>
      </c>
      <c r="E30" s="9">
        <f>E20-E28</f>
        <v>22422.14</v>
      </c>
      <c r="F30" s="16">
        <f>SUM(B30:E30)</f>
        <v>80379.14</v>
      </c>
    </row>
    <row r="31" spans="1:6" ht="11.95" customHeight="1" x14ac:dyDescent="0.3">
      <c r="A31" s="6" t="s">
        <v>27</v>
      </c>
      <c r="B31" s="7">
        <v>0</v>
      </c>
      <c r="C31" s="7">
        <v>0</v>
      </c>
      <c r="D31" s="7">
        <v>0</v>
      </c>
      <c r="E31" s="7">
        <v>0</v>
      </c>
      <c r="F31" s="13">
        <f>SUM(B31:E31)</f>
        <v>0</v>
      </c>
    </row>
    <row r="32" spans="1:6" ht="11.95" customHeight="1" x14ac:dyDescent="0.3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13">
        <f>SUM(B32:E32)</f>
        <v>0</v>
      </c>
    </row>
    <row r="33" spans="1:10" ht="11.95" customHeight="1" x14ac:dyDescent="0.3">
      <c r="A33" s="1" t="s">
        <v>29</v>
      </c>
      <c r="B33" s="9">
        <f>B30-SUM(B31:B32)</f>
        <v>37720.499999999993</v>
      </c>
      <c r="C33" s="9">
        <f>C30-SUM(C31:C32)</f>
        <v>15094.550000000001</v>
      </c>
      <c r="D33" s="9">
        <f>D30-SUM(D31:D32)</f>
        <v>5141.9500000000007</v>
      </c>
      <c r="E33" s="9">
        <f>E30-SUM(E31:E32)</f>
        <v>22422.14</v>
      </c>
      <c r="F33" s="16">
        <f>SUM(B33:E33)</f>
        <v>80379.14</v>
      </c>
    </row>
    <row r="34" spans="1:10" ht="11.95" customHeight="1" x14ac:dyDescent="0.3">
      <c r="B34" s="17" t="s">
        <v>31</v>
      </c>
      <c r="C34" s="22"/>
      <c r="D34" s="22"/>
      <c r="E34" s="22"/>
    </row>
    <row r="35" spans="1:10" ht="11.95" customHeight="1" x14ac:dyDescent="0.3">
      <c r="B35" s="17" t="s">
        <v>32</v>
      </c>
      <c r="C35" s="22"/>
      <c r="D35" s="22"/>
      <c r="E35" s="22"/>
      <c r="F35" s="19" t="s">
        <v>33</v>
      </c>
      <c r="G35" s="19"/>
      <c r="H35" s="19"/>
      <c r="I35" s="20" t="s">
        <v>34</v>
      </c>
      <c r="J35" s="18"/>
    </row>
    <row r="36" spans="1:10" ht="11.95" customHeight="1" x14ac:dyDescent="0.3">
      <c r="B36" s="17" t="s">
        <v>35</v>
      </c>
      <c r="C36" s="22"/>
      <c r="D36" s="22"/>
      <c r="E36" s="22"/>
    </row>
    <row r="37" spans="1:10" ht="11.95" customHeight="1" x14ac:dyDescent="0.3">
      <c r="B37" s="21"/>
      <c r="C37" s="21"/>
      <c r="D37" s="21"/>
      <c r="F37" s="11"/>
      <c r="G37" s="11"/>
      <c r="H37" s="11"/>
      <c r="I37" s="20" t="s">
        <v>36</v>
      </c>
      <c r="J37" s="18"/>
    </row>
    <row r="38" spans="1:10" ht="11.95" customHeight="1" x14ac:dyDescent="0.3">
      <c r="B38" s="17" t="s">
        <v>37</v>
      </c>
      <c r="C38" s="22"/>
      <c r="D38" s="22"/>
    </row>
    <row r="39" spans="1:10" ht="11.95" customHeight="1" x14ac:dyDescent="0.3"/>
    <row r="40" spans="1:10" ht="11.95" customHeight="1" x14ac:dyDescent="0.3"/>
    <row r="41" spans="1:10" ht="11.95" customHeight="1" x14ac:dyDescent="0.3"/>
    <row r="42" spans="1:10" ht="11.95" customHeight="1" x14ac:dyDescent="0.3"/>
    <row r="43" spans="1:10" ht="11.95" customHeight="1" x14ac:dyDescent="0.3"/>
    <row r="44" spans="1:10" ht="11.95" customHeight="1" x14ac:dyDescent="0.3"/>
    <row r="45" spans="1:10" ht="11.95" customHeight="1" x14ac:dyDescent="0.3"/>
    <row r="46" spans="1:10" ht="11.95" customHeight="1" x14ac:dyDescent="0.3"/>
    <row r="47" spans="1:10" ht="11.95" customHeight="1" x14ac:dyDescent="0.3"/>
    <row r="48" spans="1:10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8">
    <mergeCell ref="B37:D37"/>
    <mergeCell ref="I37:J37"/>
    <mergeCell ref="B38:D38"/>
    <mergeCell ref="B34:E34"/>
    <mergeCell ref="B35:E35"/>
    <mergeCell ref="F35:H35"/>
    <mergeCell ref="I35:J35"/>
    <mergeCell ref="B36:E36"/>
  </mergeCells>
  <pageMargins left="0.7" right="0.7" top="0.75" bottom="0.75" header="0.3" footer="0.3"/>
  <pageSetup orientation="landscape"/>
  <headerFooter differentOddEven="1" differentFirst="1">
    <oddHeader>&amp;CAUDITOR'S OFFICE, MADISON COUNTY
STATEMENT OF SEMI-ANNUAL APPORTIONMENT OF TAXES
MADE AT THE FIRST HALF REAL ESTATE SETTLEMENT TAX YEAR 2025, WITH THE COUNTY TREASURER FOR PAINT TWP</oddHeader>
    <evenHeader>&amp;CAUDITOR'S OFFICE, MADISON COUNTY
STATEMENT OF SEMI-ANNUAL APPORTIONMENT OF TAXES
MADE AT THE FIRST HALF REAL ESTATE SETTLEMENT TAX YEAR 2025, WITH THE COUNTY TREASURER FOR PAINT TWP</evenHeader>
    <firstHeader>&amp;CAUDITOR'S OFFICE, MADISON COUNTY
STATEMENT OF SEMI-ANNUAL APPORTIONMENT OF TAXES
MADE AT THE FIRST HALF REAL ESTATE SETTLEMENT TAX YEAR 2025, WITH THE COUNTY TREASURER FOR PAINT TWP</first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J99"/>
  <sheetViews>
    <sheetView workbookViewId="0"/>
  </sheetViews>
  <sheetFormatPr defaultRowHeight="12.45" customHeight="1" x14ac:dyDescent="0.3"/>
  <cols>
    <col min="1" max="1" width="23" customWidth="1"/>
    <col min="2" max="4" width="11" style="2" customWidth="1"/>
    <col min="5" max="5" width="11" customWidth="1"/>
  </cols>
  <sheetData>
    <row r="2" spans="1:5" ht="29.95" customHeight="1" x14ac:dyDescent="0.3">
      <c r="A2" s="1" t="s">
        <v>0</v>
      </c>
      <c r="B2" s="3" t="s">
        <v>123</v>
      </c>
      <c r="C2" s="3" t="s">
        <v>124</v>
      </c>
      <c r="D2" s="3" t="s">
        <v>125</v>
      </c>
      <c r="E2" s="1" t="s">
        <v>1</v>
      </c>
    </row>
    <row r="3" spans="1:5" ht="11.95" customHeight="1" x14ac:dyDescent="0.3">
      <c r="A3" s="1" t="s">
        <v>2</v>
      </c>
    </row>
    <row r="4" spans="1:5" ht="11.95" customHeight="1" x14ac:dyDescent="0.3">
      <c r="A4" s="4" t="s">
        <v>3</v>
      </c>
      <c r="B4" s="5">
        <v>29435.040000000001</v>
      </c>
      <c r="C4" s="5">
        <v>15652.45</v>
      </c>
      <c r="D4" s="5">
        <v>2969.8</v>
      </c>
      <c r="E4" s="14">
        <f t="shared" ref="E4:E10" si="0">SUM(B4:D4)</f>
        <v>48057.290000000008</v>
      </c>
    </row>
    <row r="5" spans="1:5" ht="11.95" customHeight="1" x14ac:dyDescent="0.3">
      <c r="A5" s="6" t="s">
        <v>4</v>
      </c>
      <c r="B5" s="7">
        <v>145.74</v>
      </c>
      <c r="C5" s="7">
        <v>208.51</v>
      </c>
      <c r="D5" s="7">
        <v>20.66</v>
      </c>
      <c r="E5" s="13">
        <f t="shared" si="0"/>
        <v>374.91</v>
      </c>
    </row>
    <row r="6" spans="1:5" ht="11.95" customHeight="1" x14ac:dyDescent="0.3">
      <c r="A6" s="6" t="s">
        <v>5</v>
      </c>
      <c r="B6" s="7">
        <v>37541.769999999997</v>
      </c>
      <c r="C6" s="7">
        <v>67575.179999999993</v>
      </c>
      <c r="D6" s="7">
        <v>5631.24</v>
      </c>
      <c r="E6" s="15">
        <f t="shared" si="0"/>
        <v>110748.18999999999</v>
      </c>
    </row>
    <row r="7" spans="1:5" ht="11.95" customHeight="1" x14ac:dyDescent="0.3">
      <c r="A7" s="4" t="s">
        <v>6</v>
      </c>
      <c r="B7" s="5">
        <f>SUM(B4:B6)</f>
        <v>67122.55</v>
      </c>
      <c r="C7" s="5">
        <f>SUM(C4:C6)</f>
        <v>83436.14</v>
      </c>
      <c r="D7" s="5">
        <f>SUM(D4:D6)</f>
        <v>8621.7000000000007</v>
      </c>
      <c r="E7" s="13">
        <f t="shared" si="0"/>
        <v>159180.39000000001</v>
      </c>
    </row>
    <row r="8" spans="1:5" ht="11.95" customHeight="1" x14ac:dyDescent="0.3">
      <c r="A8" s="6" t="s">
        <v>7</v>
      </c>
      <c r="B8" s="7">
        <v>590.76</v>
      </c>
      <c r="C8" s="7">
        <v>314.13</v>
      </c>
      <c r="D8" s="7">
        <v>66.709999999999994</v>
      </c>
      <c r="E8" s="13">
        <f t="shared" si="0"/>
        <v>971.6</v>
      </c>
    </row>
    <row r="9" spans="1:5" ht="11.95" customHeight="1" x14ac:dyDescent="0.3">
      <c r="A9" s="6" t="s">
        <v>8</v>
      </c>
      <c r="B9" s="7">
        <v>0</v>
      </c>
      <c r="C9" s="7">
        <v>0</v>
      </c>
      <c r="D9" s="7">
        <v>0</v>
      </c>
      <c r="E9" s="13">
        <f t="shared" si="0"/>
        <v>0</v>
      </c>
    </row>
    <row r="10" spans="1:5" ht="11.95" customHeight="1" x14ac:dyDescent="0.3">
      <c r="A10" s="8" t="s">
        <v>9</v>
      </c>
      <c r="B10" s="9">
        <f>SUM(B7:B8) - B9</f>
        <v>67713.31</v>
      </c>
      <c r="C10" s="9">
        <f>SUM(C7:C8) - C9</f>
        <v>83750.27</v>
      </c>
      <c r="D10" s="9">
        <f>SUM(D7:D8) - D9</f>
        <v>8688.41</v>
      </c>
      <c r="E10" s="16">
        <f t="shared" si="0"/>
        <v>160151.99000000002</v>
      </c>
    </row>
    <row r="11" spans="1:5" ht="6.05" customHeight="1" x14ac:dyDescent="0.3"/>
    <row r="12" spans="1:5" ht="11.95" customHeight="1" x14ac:dyDescent="0.3">
      <c r="A12" s="10" t="s">
        <v>10</v>
      </c>
    </row>
    <row r="13" spans="1:5" ht="11.95" customHeight="1" x14ac:dyDescent="0.3">
      <c r="A13" s="4" t="s">
        <v>11</v>
      </c>
      <c r="B13" s="5">
        <v>2482.88</v>
      </c>
      <c r="C13" s="5">
        <v>1320.11</v>
      </c>
      <c r="D13" s="5">
        <v>0</v>
      </c>
      <c r="E13" s="14">
        <f t="shared" ref="E13:E20" si="1">SUM(B13:D13)</f>
        <v>3802.99</v>
      </c>
    </row>
    <row r="14" spans="1:5" ht="11.95" customHeight="1" x14ac:dyDescent="0.3">
      <c r="A14" s="6" t="s">
        <v>12</v>
      </c>
      <c r="B14" s="7">
        <v>-0.95</v>
      </c>
      <c r="C14" s="7">
        <v>-0.5</v>
      </c>
      <c r="D14" s="7">
        <v>0</v>
      </c>
      <c r="E14" s="13">
        <f t="shared" si="1"/>
        <v>-1.45</v>
      </c>
    </row>
    <row r="15" spans="1:5" ht="11.95" customHeight="1" x14ac:dyDescent="0.3">
      <c r="A15" s="6" t="s">
        <v>13</v>
      </c>
      <c r="B15" s="7">
        <v>186.25</v>
      </c>
      <c r="C15" s="7">
        <v>99.06</v>
      </c>
      <c r="D15" s="7">
        <v>0</v>
      </c>
      <c r="E15" s="13">
        <f t="shared" si="1"/>
        <v>285.31</v>
      </c>
    </row>
    <row r="16" spans="1:5" ht="11.95" customHeight="1" x14ac:dyDescent="0.3">
      <c r="A16" s="6" t="s">
        <v>14</v>
      </c>
      <c r="B16" s="7">
        <v>0</v>
      </c>
      <c r="C16" s="7">
        <v>0</v>
      </c>
      <c r="D16" s="7">
        <v>0</v>
      </c>
      <c r="E16" s="13">
        <f t="shared" si="1"/>
        <v>0</v>
      </c>
    </row>
    <row r="17" spans="1:5" ht="11.95" customHeight="1" x14ac:dyDescent="0.3">
      <c r="A17" s="6" t="s">
        <v>15</v>
      </c>
      <c r="B17" s="7">
        <v>135.09</v>
      </c>
      <c r="C17" s="7">
        <v>71.819999999999993</v>
      </c>
      <c r="D17" s="7">
        <v>15.2</v>
      </c>
      <c r="E17" s="13">
        <f t="shared" si="1"/>
        <v>222.10999999999999</v>
      </c>
    </row>
    <row r="18" spans="1:5" ht="11.95" customHeight="1" x14ac:dyDescent="0.3">
      <c r="A18" s="6" t="s">
        <v>16</v>
      </c>
      <c r="B18" s="7">
        <v>42.18</v>
      </c>
      <c r="C18" s="7">
        <v>22.44</v>
      </c>
      <c r="D18" s="7">
        <v>4.7699999999999996</v>
      </c>
      <c r="E18" s="15">
        <f t="shared" si="1"/>
        <v>69.39</v>
      </c>
    </row>
    <row r="19" spans="1:5" ht="11.95" customHeight="1" x14ac:dyDescent="0.3">
      <c r="A19" s="4" t="s">
        <v>17</v>
      </c>
      <c r="B19" s="5">
        <f>SUM(B13:B18)</f>
        <v>2845.4500000000003</v>
      </c>
      <c r="C19" s="5">
        <f>SUM(C13:C18)</f>
        <v>1512.9299999999998</v>
      </c>
      <c r="D19" s="5">
        <f>SUM(D13:D18)</f>
        <v>19.97</v>
      </c>
      <c r="E19" s="16">
        <f t="shared" si="1"/>
        <v>4378.3500000000004</v>
      </c>
    </row>
    <row r="20" spans="1:5" ht="11.95" customHeight="1" x14ac:dyDescent="0.3">
      <c r="A20" s="1" t="s">
        <v>18</v>
      </c>
      <c r="B20" s="9">
        <f>B10-B19</f>
        <v>64867.86</v>
      </c>
      <c r="C20" s="9">
        <f>C10-C19</f>
        <v>82237.340000000011</v>
      </c>
      <c r="D20" s="9">
        <f>D10-D19</f>
        <v>8668.44</v>
      </c>
      <c r="E20" s="16">
        <f t="shared" si="1"/>
        <v>155773.64000000001</v>
      </c>
    </row>
    <row r="21" spans="1:5" ht="6.05" customHeight="1" x14ac:dyDescent="0.3"/>
    <row r="22" spans="1:5" ht="11.95" customHeight="1" x14ac:dyDescent="0.3">
      <c r="A22" s="10" t="s">
        <v>19</v>
      </c>
    </row>
    <row r="23" spans="1:5" ht="11.95" customHeight="1" x14ac:dyDescent="0.3">
      <c r="A23" s="4" t="s">
        <v>20</v>
      </c>
      <c r="B23" s="5">
        <v>486.09</v>
      </c>
      <c r="C23" s="5">
        <v>278.41000000000003</v>
      </c>
      <c r="D23" s="5">
        <v>49.93</v>
      </c>
      <c r="E23" s="14">
        <f t="shared" ref="E23:E28" si="2">SUM(B23:D23)</f>
        <v>814.43</v>
      </c>
    </row>
    <row r="24" spans="1:5" ht="11.95" customHeight="1" x14ac:dyDescent="0.3">
      <c r="A24" s="6" t="s">
        <v>21</v>
      </c>
      <c r="B24" s="7">
        <v>27.48</v>
      </c>
      <c r="C24" s="7">
        <v>14.6</v>
      </c>
      <c r="D24" s="7">
        <v>3.1</v>
      </c>
      <c r="E24" s="13">
        <f t="shared" si="2"/>
        <v>45.18</v>
      </c>
    </row>
    <row r="25" spans="1:5" ht="11.95" customHeight="1" x14ac:dyDescent="0.3">
      <c r="A25" s="6" t="s">
        <v>22</v>
      </c>
      <c r="B25" s="7">
        <v>0.39</v>
      </c>
      <c r="C25" s="7">
        <v>0</v>
      </c>
      <c r="D25" s="7">
        <v>0</v>
      </c>
      <c r="E25" s="13">
        <f t="shared" si="2"/>
        <v>0.39</v>
      </c>
    </row>
    <row r="26" spans="1:5" ht="11.95" customHeight="1" x14ac:dyDescent="0.3">
      <c r="A26" s="6" t="s">
        <v>23</v>
      </c>
      <c r="B26" s="7">
        <v>0</v>
      </c>
      <c r="C26" s="7">
        <v>0</v>
      </c>
      <c r="D26" s="7">
        <v>0</v>
      </c>
      <c r="E26" s="13">
        <f t="shared" si="2"/>
        <v>0</v>
      </c>
    </row>
    <row r="27" spans="1:5" ht="11.95" customHeight="1" x14ac:dyDescent="0.3">
      <c r="A27" s="6" t="s">
        <v>24</v>
      </c>
      <c r="B27" s="7">
        <v>288.93</v>
      </c>
      <c r="C27" s="7">
        <v>0</v>
      </c>
      <c r="D27" s="7">
        <v>0</v>
      </c>
      <c r="E27" s="13">
        <f t="shared" si="2"/>
        <v>288.93</v>
      </c>
    </row>
    <row r="28" spans="1:5" ht="11.95" customHeight="1" x14ac:dyDescent="0.3">
      <c r="A28" s="8" t="s">
        <v>25</v>
      </c>
      <c r="B28" s="9">
        <f>SUM(B23:B27)</f>
        <v>802.88999999999987</v>
      </c>
      <c r="C28" s="9">
        <f>SUM(C23:C27)</f>
        <v>293.01000000000005</v>
      </c>
      <c r="D28" s="9">
        <f>SUM(D23:D27)</f>
        <v>53.03</v>
      </c>
      <c r="E28" s="16">
        <f t="shared" si="2"/>
        <v>1148.9299999999998</v>
      </c>
    </row>
    <row r="29" spans="1:5" ht="6.05" customHeight="1" x14ac:dyDescent="0.3"/>
    <row r="30" spans="1:5" ht="11.95" customHeight="1" x14ac:dyDescent="0.3">
      <c r="A30" s="8" t="s">
        <v>26</v>
      </c>
      <c r="B30" s="9">
        <f>B20-B28</f>
        <v>64064.97</v>
      </c>
      <c r="C30" s="9">
        <f>C20-C28</f>
        <v>81944.330000000016</v>
      </c>
      <c r="D30" s="9">
        <f>D20-D28</f>
        <v>8615.41</v>
      </c>
      <c r="E30" s="16">
        <f>SUM(B30:D30)</f>
        <v>154624.71000000002</v>
      </c>
    </row>
    <row r="31" spans="1:5" ht="11.95" customHeight="1" x14ac:dyDescent="0.3">
      <c r="A31" s="6" t="s">
        <v>27</v>
      </c>
      <c r="B31" s="7">
        <v>50.65</v>
      </c>
      <c r="C31" s="7">
        <v>26.94</v>
      </c>
      <c r="D31" s="7">
        <v>5.7</v>
      </c>
      <c r="E31" s="13">
        <f>SUM(B31:D31)</f>
        <v>83.29</v>
      </c>
    </row>
    <row r="32" spans="1:5" ht="11.95" customHeight="1" x14ac:dyDescent="0.3">
      <c r="A32" s="6" t="s">
        <v>28</v>
      </c>
      <c r="B32" s="7">
        <v>0</v>
      </c>
      <c r="C32" s="7">
        <v>0</v>
      </c>
      <c r="D32" s="7">
        <v>0</v>
      </c>
      <c r="E32" s="13">
        <f>SUM(B32:D32)</f>
        <v>0</v>
      </c>
    </row>
    <row r="33" spans="1:10" ht="11.95" customHeight="1" x14ac:dyDescent="0.3">
      <c r="A33" s="1" t="s">
        <v>29</v>
      </c>
      <c r="B33" s="9">
        <f>B30-SUM(B31:B32)</f>
        <v>64014.32</v>
      </c>
      <c r="C33" s="9">
        <f>C30-SUM(C31:C32)</f>
        <v>81917.390000000014</v>
      </c>
      <c r="D33" s="9">
        <f>D30-SUM(D31:D32)</f>
        <v>8609.7099999999991</v>
      </c>
      <c r="E33" s="16">
        <f>SUM(B33:D33)</f>
        <v>154541.42000000001</v>
      </c>
    </row>
    <row r="34" spans="1:10" ht="11.95" customHeight="1" x14ac:dyDescent="0.3">
      <c r="B34" s="17" t="s">
        <v>31</v>
      </c>
      <c r="C34" s="22"/>
      <c r="D34" s="22"/>
      <c r="E34" s="18"/>
    </row>
    <row r="35" spans="1:10" ht="11.95" customHeight="1" x14ac:dyDescent="0.3">
      <c r="B35" s="17" t="s">
        <v>32</v>
      </c>
      <c r="C35" s="22"/>
      <c r="D35" s="22"/>
      <c r="E35" s="18"/>
      <c r="F35" s="19" t="s">
        <v>33</v>
      </c>
      <c r="G35" s="19"/>
      <c r="H35" s="19"/>
      <c r="I35" s="20" t="s">
        <v>34</v>
      </c>
      <c r="J35" s="18"/>
    </row>
    <row r="36" spans="1:10" ht="11.95" customHeight="1" x14ac:dyDescent="0.3">
      <c r="B36" s="17" t="s">
        <v>35</v>
      </c>
      <c r="C36" s="22"/>
      <c r="D36" s="22"/>
      <c r="E36" s="18"/>
    </row>
    <row r="37" spans="1:10" ht="11.95" customHeight="1" x14ac:dyDescent="0.3">
      <c r="B37" s="21"/>
      <c r="C37" s="21"/>
      <c r="D37" s="21"/>
      <c r="F37" s="11"/>
      <c r="G37" s="11"/>
      <c r="H37" s="11"/>
      <c r="I37" s="20" t="s">
        <v>36</v>
      </c>
      <c r="J37" s="18"/>
    </row>
    <row r="38" spans="1:10" ht="11.95" customHeight="1" x14ac:dyDescent="0.3">
      <c r="B38" s="17" t="s">
        <v>37</v>
      </c>
      <c r="C38" s="22"/>
      <c r="D38" s="22"/>
    </row>
    <row r="39" spans="1:10" ht="11.95" customHeight="1" x14ac:dyDescent="0.3"/>
    <row r="40" spans="1:10" ht="11.95" customHeight="1" x14ac:dyDescent="0.3"/>
    <row r="41" spans="1:10" ht="11.95" customHeight="1" x14ac:dyDescent="0.3"/>
    <row r="42" spans="1:10" ht="11.95" customHeight="1" x14ac:dyDescent="0.3"/>
    <row r="43" spans="1:10" ht="11.95" customHeight="1" x14ac:dyDescent="0.3"/>
    <row r="44" spans="1:10" ht="11.95" customHeight="1" x14ac:dyDescent="0.3"/>
    <row r="45" spans="1:10" ht="11.95" customHeight="1" x14ac:dyDescent="0.3"/>
    <row r="46" spans="1:10" ht="11.95" customHeight="1" x14ac:dyDescent="0.3"/>
    <row r="47" spans="1:10" ht="11.95" customHeight="1" x14ac:dyDescent="0.3"/>
    <row r="48" spans="1:10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8">
    <mergeCell ref="B37:D37"/>
    <mergeCell ref="I37:J37"/>
    <mergeCell ref="B38:D38"/>
    <mergeCell ref="B34:E34"/>
    <mergeCell ref="B35:E35"/>
    <mergeCell ref="F35:H35"/>
    <mergeCell ref="I35:J35"/>
    <mergeCell ref="B36:E36"/>
  </mergeCells>
  <pageMargins left="0.7" right="0.7" top="0.75" bottom="0.75" header="0.3" footer="0.3"/>
  <pageSetup orientation="landscape"/>
  <headerFooter differentOddEven="1" differentFirst="1">
    <oddHeader>&amp;CAUDITOR'S OFFICE, MADISON COUNTY
STATEMENT OF SEMI-ANNUAL APPORTIONMENT OF TAXES
MADE AT THE FIRST HALF REAL ESTATE SETTLEMENT TAX YEAR 2025, WITH THE COUNTY TREASURER FOR PIKE TWP</oddHeader>
    <evenHeader>&amp;CAUDITOR'S OFFICE, MADISON COUNTY
STATEMENT OF SEMI-ANNUAL APPORTIONMENT OF TAXES
MADE AT THE FIRST HALF REAL ESTATE SETTLEMENT TAX YEAR 2025, WITH THE COUNTY TREASURER FOR PIKE TWP</evenHeader>
    <firstHeader>&amp;CAUDITOR'S OFFICE, MADISON COUNTY
STATEMENT OF SEMI-ANNUAL APPORTIONMENT OF TAXES
MADE AT THE FIRST HALF REAL ESTATE SETTLEMENT TAX YEAR 2025, WITH THE COUNTY TREASURER FOR PIKE TWP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99"/>
  <sheetViews>
    <sheetView workbookViewId="0"/>
  </sheetViews>
  <sheetFormatPr defaultRowHeight="12.45" customHeight="1" x14ac:dyDescent="0.3"/>
  <cols>
    <col min="1" max="1" width="23" customWidth="1"/>
    <col min="2" max="3" width="11" style="2" customWidth="1"/>
    <col min="4" max="4" width="11" customWidth="1"/>
  </cols>
  <sheetData>
    <row r="2" spans="1:4" ht="29.95" customHeight="1" x14ac:dyDescent="0.3">
      <c r="A2" s="1" t="s">
        <v>0</v>
      </c>
      <c r="B2" s="3" t="s">
        <v>38</v>
      </c>
      <c r="C2" s="3" t="s">
        <v>39</v>
      </c>
      <c r="D2" s="1" t="s">
        <v>1</v>
      </c>
    </row>
    <row r="3" spans="1:4" ht="11.95" customHeight="1" x14ac:dyDescent="0.3">
      <c r="A3" s="1" t="s">
        <v>2</v>
      </c>
    </row>
    <row r="4" spans="1:4" ht="11.95" customHeight="1" x14ac:dyDescent="0.3">
      <c r="A4" s="4" t="s">
        <v>3</v>
      </c>
      <c r="B4" s="5">
        <v>331270.32</v>
      </c>
      <c r="C4" s="5">
        <v>92074.55</v>
      </c>
      <c r="D4" s="14">
        <f t="shared" ref="D4:D10" si="0">SUM(B4:C4)</f>
        <v>423344.87</v>
      </c>
    </row>
    <row r="5" spans="1:4" ht="11.95" customHeight="1" x14ac:dyDescent="0.3">
      <c r="A5" s="6" t="s">
        <v>4</v>
      </c>
      <c r="B5" s="7">
        <v>121774.95</v>
      </c>
      <c r="C5" s="7">
        <v>19023.580000000002</v>
      </c>
      <c r="D5" s="13">
        <f t="shared" si="0"/>
        <v>140798.53</v>
      </c>
    </row>
    <row r="6" spans="1:4" ht="11.95" customHeight="1" x14ac:dyDescent="0.3">
      <c r="A6" s="6" t="s">
        <v>5</v>
      </c>
      <c r="B6" s="7">
        <v>124955.64</v>
      </c>
      <c r="C6" s="7">
        <v>18743.36</v>
      </c>
      <c r="D6" s="15">
        <f t="shared" si="0"/>
        <v>143699</v>
      </c>
    </row>
    <row r="7" spans="1:4" ht="11.95" customHeight="1" x14ac:dyDescent="0.3">
      <c r="A7" s="4" t="s">
        <v>6</v>
      </c>
      <c r="B7" s="5">
        <f>SUM(B4:B6)</f>
        <v>578000.91</v>
      </c>
      <c r="C7" s="5">
        <f>SUM(C4:C6)</f>
        <v>129841.49</v>
      </c>
      <c r="D7" s="13">
        <f t="shared" si="0"/>
        <v>707842.4</v>
      </c>
    </row>
    <row r="8" spans="1:4" ht="11.95" customHeight="1" x14ac:dyDescent="0.3">
      <c r="A8" s="6" t="s">
        <v>7</v>
      </c>
      <c r="B8" s="7">
        <v>21186.07</v>
      </c>
      <c r="C8" s="7">
        <v>5037.05</v>
      </c>
      <c r="D8" s="13">
        <f t="shared" si="0"/>
        <v>26223.119999999999</v>
      </c>
    </row>
    <row r="9" spans="1:4" ht="11.95" customHeight="1" x14ac:dyDescent="0.3">
      <c r="A9" s="6" t="s">
        <v>8</v>
      </c>
      <c r="B9" s="7">
        <v>39779.800000000003</v>
      </c>
      <c r="C9" s="7">
        <v>6214.43</v>
      </c>
      <c r="D9" s="13">
        <f t="shared" si="0"/>
        <v>45994.23</v>
      </c>
    </row>
    <row r="10" spans="1:4" ht="11.95" customHeight="1" x14ac:dyDescent="0.3">
      <c r="A10" s="8" t="s">
        <v>9</v>
      </c>
      <c r="B10" s="9">
        <f>SUM(B7:B8) - B9</f>
        <v>559407.17999999993</v>
      </c>
      <c r="C10" s="9">
        <f>SUM(C7:C8) - C9</f>
        <v>128664.11000000002</v>
      </c>
      <c r="D10" s="16">
        <f t="shared" si="0"/>
        <v>688071.28999999992</v>
      </c>
    </row>
    <row r="11" spans="1:4" ht="6.05" customHeight="1" x14ac:dyDescent="0.3"/>
    <row r="12" spans="1:4" ht="11.95" customHeight="1" x14ac:dyDescent="0.3">
      <c r="A12" s="10" t="s">
        <v>10</v>
      </c>
    </row>
    <row r="13" spans="1:4" ht="11.95" customHeight="1" x14ac:dyDescent="0.3">
      <c r="A13" s="4" t="s">
        <v>11</v>
      </c>
      <c r="B13" s="5">
        <v>29572.22</v>
      </c>
      <c r="C13" s="5">
        <v>0</v>
      </c>
      <c r="D13" s="14">
        <f t="shared" ref="D13:D20" si="1">SUM(B13:C13)</f>
        <v>29572.22</v>
      </c>
    </row>
    <row r="14" spans="1:4" ht="11.95" customHeight="1" x14ac:dyDescent="0.3">
      <c r="A14" s="6" t="s">
        <v>12</v>
      </c>
      <c r="B14" s="7">
        <v>-108.07</v>
      </c>
      <c r="C14" s="7">
        <v>0</v>
      </c>
      <c r="D14" s="13">
        <f t="shared" si="1"/>
        <v>-108.07</v>
      </c>
    </row>
    <row r="15" spans="1:4" ht="11.95" customHeight="1" x14ac:dyDescent="0.3">
      <c r="A15" s="6" t="s">
        <v>13</v>
      </c>
      <c r="B15" s="7">
        <v>4372.3999999999996</v>
      </c>
      <c r="C15" s="7">
        <v>0</v>
      </c>
      <c r="D15" s="13">
        <f t="shared" si="1"/>
        <v>4372.3999999999996</v>
      </c>
    </row>
    <row r="16" spans="1:4" ht="11.95" customHeight="1" x14ac:dyDescent="0.3">
      <c r="A16" s="6" t="s">
        <v>14</v>
      </c>
      <c r="B16" s="7">
        <v>1.68</v>
      </c>
      <c r="C16" s="7">
        <v>0</v>
      </c>
      <c r="D16" s="13">
        <f t="shared" si="1"/>
        <v>1.68</v>
      </c>
    </row>
    <row r="17" spans="1:4" ht="11.95" customHeight="1" x14ac:dyDescent="0.3">
      <c r="A17" s="6" t="s">
        <v>15</v>
      </c>
      <c r="B17" s="7">
        <v>3900.34</v>
      </c>
      <c r="C17" s="7">
        <v>1228.58</v>
      </c>
      <c r="D17" s="13">
        <f t="shared" si="1"/>
        <v>5128.92</v>
      </c>
    </row>
    <row r="18" spans="1:4" ht="11.95" customHeight="1" x14ac:dyDescent="0.3">
      <c r="A18" s="6" t="s">
        <v>16</v>
      </c>
      <c r="B18" s="7">
        <v>90.42</v>
      </c>
      <c r="C18" s="7">
        <v>28.41</v>
      </c>
      <c r="D18" s="15">
        <f t="shared" si="1"/>
        <v>118.83</v>
      </c>
    </row>
    <row r="19" spans="1:4" ht="11.95" customHeight="1" x14ac:dyDescent="0.3">
      <c r="A19" s="4" t="s">
        <v>17</v>
      </c>
      <c r="B19" s="5">
        <f>SUM(B13:B18)</f>
        <v>37828.990000000005</v>
      </c>
      <c r="C19" s="5">
        <f>SUM(C13:C18)</f>
        <v>1256.99</v>
      </c>
      <c r="D19" s="16">
        <f t="shared" si="1"/>
        <v>39085.980000000003</v>
      </c>
    </row>
    <row r="20" spans="1:4" ht="11.95" customHeight="1" x14ac:dyDescent="0.3">
      <c r="A20" s="1" t="s">
        <v>18</v>
      </c>
      <c r="B20" s="9">
        <f>B10-B19</f>
        <v>521578.18999999994</v>
      </c>
      <c r="C20" s="9">
        <f>C10-C19</f>
        <v>127407.12000000001</v>
      </c>
      <c r="D20" s="16">
        <f t="shared" si="1"/>
        <v>648985.30999999994</v>
      </c>
    </row>
    <row r="21" spans="1:4" ht="6.05" customHeight="1" x14ac:dyDescent="0.3"/>
    <row r="22" spans="1:4" ht="11.95" customHeight="1" x14ac:dyDescent="0.3">
      <c r="A22" s="10" t="s">
        <v>19</v>
      </c>
    </row>
    <row r="23" spans="1:4" ht="11.95" customHeight="1" x14ac:dyDescent="0.3">
      <c r="A23" s="4" t="s">
        <v>20</v>
      </c>
      <c r="B23" s="5">
        <v>7691.33</v>
      </c>
      <c r="C23" s="5">
        <v>1853.83</v>
      </c>
      <c r="D23" s="14">
        <f t="shared" ref="D23:D28" si="2">SUM(B23:C23)</f>
        <v>9545.16</v>
      </c>
    </row>
    <row r="24" spans="1:4" ht="11.95" customHeight="1" x14ac:dyDescent="0.3">
      <c r="A24" s="6" t="s">
        <v>21</v>
      </c>
      <c r="B24" s="7">
        <v>858.58</v>
      </c>
      <c r="C24" s="7">
        <v>218.84</v>
      </c>
      <c r="D24" s="13">
        <f t="shared" si="2"/>
        <v>1077.42</v>
      </c>
    </row>
    <row r="25" spans="1:4" ht="11.95" customHeight="1" x14ac:dyDescent="0.3">
      <c r="A25" s="6" t="s">
        <v>22</v>
      </c>
      <c r="B25" s="7">
        <v>35.64</v>
      </c>
      <c r="C25" s="7">
        <v>0</v>
      </c>
      <c r="D25" s="13">
        <f t="shared" si="2"/>
        <v>35.64</v>
      </c>
    </row>
    <row r="26" spans="1:4" ht="11.95" customHeight="1" x14ac:dyDescent="0.3">
      <c r="A26" s="6" t="s">
        <v>23</v>
      </c>
      <c r="B26" s="7">
        <v>0</v>
      </c>
      <c r="C26" s="7">
        <v>0</v>
      </c>
      <c r="D26" s="13">
        <f t="shared" si="2"/>
        <v>0</v>
      </c>
    </row>
    <row r="27" spans="1:4" ht="11.95" customHeight="1" x14ac:dyDescent="0.3">
      <c r="A27" s="6" t="s">
        <v>24</v>
      </c>
      <c r="B27" s="7">
        <v>0</v>
      </c>
      <c r="C27" s="7">
        <v>0</v>
      </c>
      <c r="D27" s="13">
        <f t="shared" si="2"/>
        <v>0</v>
      </c>
    </row>
    <row r="28" spans="1:4" ht="11.95" customHeight="1" x14ac:dyDescent="0.3">
      <c r="A28" s="8" t="s">
        <v>25</v>
      </c>
      <c r="B28" s="9">
        <f>SUM(B23:B27)</f>
        <v>8585.5499999999993</v>
      </c>
      <c r="C28" s="9">
        <f>SUM(C23:C27)</f>
        <v>2072.67</v>
      </c>
      <c r="D28" s="16">
        <f t="shared" si="2"/>
        <v>10658.22</v>
      </c>
    </row>
    <row r="29" spans="1:4" ht="6.05" customHeight="1" x14ac:dyDescent="0.3"/>
    <row r="30" spans="1:4" ht="11.95" customHeight="1" x14ac:dyDescent="0.3">
      <c r="A30" s="8" t="s">
        <v>26</v>
      </c>
      <c r="B30" s="9">
        <f>B20-B28</f>
        <v>512992.63999999996</v>
      </c>
      <c r="C30" s="9">
        <f>C20-C28</f>
        <v>125334.45000000001</v>
      </c>
      <c r="D30" s="16">
        <f>SUM(B30:C30)</f>
        <v>638327.09</v>
      </c>
    </row>
    <row r="31" spans="1:4" ht="11.95" customHeight="1" x14ac:dyDescent="0.3">
      <c r="A31" s="6" t="s">
        <v>27</v>
      </c>
      <c r="B31" s="7">
        <v>2571.8200000000002</v>
      </c>
      <c r="C31" s="7">
        <v>477.74</v>
      </c>
      <c r="D31" s="13">
        <f>SUM(B31:C31)</f>
        <v>3049.5600000000004</v>
      </c>
    </row>
    <row r="32" spans="1:4" ht="11.95" customHeight="1" x14ac:dyDescent="0.3">
      <c r="A32" s="6" t="s">
        <v>28</v>
      </c>
      <c r="B32" s="7">
        <v>0</v>
      </c>
      <c r="C32" s="7">
        <v>0</v>
      </c>
      <c r="D32" s="13">
        <f>SUM(B32:C32)</f>
        <v>0</v>
      </c>
    </row>
    <row r="33" spans="1:10" ht="11.95" customHeight="1" x14ac:dyDescent="0.3">
      <c r="A33" s="1" t="s">
        <v>29</v>
      </c>
      <c r="B33" s="9">
        <f>B30-SUM(B31:B32)</f>
        <v>510420.81999999995</v>
      </c>
      <c r="C33" s="9">
        <f>C30-SUM(C31:C32)</f>
        <v>124856.71</v>
      </c>
      <c r="D33" s="16">
        <f>SUM(B33:C33)</f>
        <v>635277.52999999991</v>
      </c>
    </row>
    <row r="34" spans="1:10" ht="11.95" customHeight="1" x14ac:dyDescent="0.3">
      <c r="B34" s="17" t="s">
        <v>31</v>
      </c>
      <c r="C34" s="22"/>
      <c r="D34" s="18"/>
      <c r="E34" s="18"/>
    </row>
    <row r="35" spans="1:10" ht="11.95" customHeight="1" x14ac:dyDescent="0.3">
      <c r="B35" s="17" t="s">
        <v>32</v>
      </c>
      <c r="C35" s="22"/>
      <c r="D35" s="18"/>
      <c r="E35" s="18"/>
      <c r="F35" s="19" t="s">
        <v>33</v>
      </c>
      <c r="G35" s="19"/>
      <c r="H35" s="19"/>
      <c r="I35" s="20" t="s">
        <v>34</v>
      </c>
      <c r="J35" s="18"/>
    </row>
    <row r="36" spans="1:10" ht="11.95" customHeight="1" x14ac:dyDescent="0.3">
      <c r="B36" s="17" t="s">
        <v>35</v>
      </c>
      <c r="C36" s="22"/>
      <c r="D36" s="18"/>
      <c r="E36" s="18"/>
    </row>
    <row r="37" spans="1:10" ht="11.95" customHeight="1" x14ac:dyDescent="0.3">
      <c r="B37" s="21"/>
      <c r="C37" s="21"/>
      <c r="D37" s="19"/>
      <c r="F37" s="11"/>
      <c r="G37" s="11"/>
      <c r="H37" s="11"/>
      <c r="I37" s="20" t="s">
        <v>36</v>
      </c>
      <c r="J37" s="18"/>
    </row>
    <row r="38" spans="1:10" ht="11.95" customHeight="1" x14ac:dyDescent="0.3">
      <c r="B38" s="17" t="s">
        <v>37</v>
      </c>
      <c r="C38" s="22"/>
      <c r="D38" s="18"/>
    </row>
    <row r="39" spans="1:10" ht="11.95" customHeight="1" x14ac:dyDescent="0.3"/>
    <row r="40" spans="1:10" ht="11.95" customHeight="1" x14ac:dyDescent="0.3"/>
    <row r="41" spans="1:10" ht="11.95" customHeight="1" x14ac:dyDescent="0.3"/>
    <row r="42" spans="1:10" ht="11.95" customHeight="1" x14ac:dyDescent="0.3"/>
    <row r="43" spans="1:10" ht="11.95" customHeight="1" x14ac:dyDescent="0.3"/>
    <row r="44" spans="1:10" ht="11.95" customHeight="1" x14ac:dyDescent="0.3"/>
    <row r="45" spans="1:10" ht="11.95" customHeight="1" x14ac:dyDescent="0.3"/>
    <row r="46" spans="1:10" ht="11.95" customHeight="1" x14ac:dyDescent="0.3"/>
    <row r="47" spans="1:10" ht="11.95" customHeight="1" x14ac:dyDescent="0.3"/>
    <row r="48" spans="1:10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8">
    <mergeCell ref="B37:D37"/>
    <mergeCell ref="I37:J37"/>
    <mergeCell ref="B38:D38"/>
    <mergeCell ref="B34:E34"/>
    <mergeCell ref="B35:E35"/>
    <mergeCell ref="F35:H35"/>
    <mergeCell ref="I35:J35"/>
    <mergeCell ref="B36:E36"/>
  </mergeCells>
  <pageMargins left="0.7" right="0.7" top="0.75" bottom="0.75" header="0.3" footer="0.3"/>
  <pageSetup orientation="landscape"/>
  <headerFooter differentOddEven="1" differentFirst="1">
    <oddHeader>&amp;CAUDITOR'S OFFICE, MADISON COUNTY
STATEMENT OF SEMI-ANNUAL APPORTIONMENT OF TAXES
MADE AT THE FIRST HALF REAL ESTATE SETTLEMENT TAX YEAR 2025, WITH THE COUNTY TREASURER FOR HEALTH SERVICES</oddHeader>
    <evenHeader>&amp;CAUDITOR'S OFFICE, MADISON COUNTY
STATEMENT OF SEMI-ANNUAL APPORTIONMENT OF TAXES
MADE AT THE FIRST HALF REAL ESTATE SETTLEMENT TAX YEAR 2025, WITH THE COUNTY TREASURER FOR HEALTH SERVICES</evenHeader>
    <firstHeader>&amp;CAUDITOR'S OFFICE, MADISON COUNTY
STATEMENT OF SEMI-ANNUAL APPORTIONMENT OF TAXES
MADE AT THE FIRST HALF REAL ESTATE SETTLEMENT TAX YEAR 2025, WITH THE COUNTY TREASURER FOR HEALTH SERVICES</first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J99"/>
  <sheetViews>
    <sheetView workbookViewId="0"/>
  </sheetViews>
  <sheetFormatPr defaultRowHeight="12.45" customHeight="1" x14ac:dyDescent="0.3"/>
  <cols>
    <col min="1" max="1" width="23" customWidth="1"/>
    <col min="2" max="5" width="11" style="2" customWidth="1"/>
    <col min="6" max="6" width="11" customWidth="1"/>
  </cols>
  <sheetData>
    <row r="2" spans="1:6" ht="29.95" customHeight="1" x14ac:dyDescent="0.3">
      <c r="A2" s="1" t="s">
        <v>0</v>
      </c>
      <c r="B2" s="3" t="s">
        <v>126</v>
      </c>
      <c r="C2" s="3" t="s">
        <v>127</v>
      </c>
      <c r="D2" s="3" t="s">
        <v>128</v>
      </c>
      <c r="E2" s="3" t="s">
        <v>129</v>
      </c>
      <c r="F2" s="1" t="s">
        <v>1</v>
      </c>
    </row>
    <row r="3" spans="1:6" ht="11.95" customHeight="1" x14ac:dyDescent="0.3">
      <c r="A3" s="1" t="s">
        <v>2</v>
      </c>
    </row>
    <row r="4" spans="1:6" ht="11.95" customHeight="1" x14ac:dyDescent="0.3">
      <c r="A4" s="4" t="s">
        <v>3</v>
      </c>
      <c r="B4" s="5">
        <v>21506.14</v>
      </c>
      <c r="C4" s="5">
        <v>3292.05</v>
      </c>
      <c r="D4" s="5">
        <v>14879.87</v>
      </c>
      <c r="E4" s="5">
        <v>3991.55</v>
      </c>
      <c r="F4" s="14">
        <f t="shared" ref="F4:F10" si="0">SUM(B4:E4)</f>
        <v>43669.61</v>
      </c>
    </row>
    <row r="5" spans="1:6" ht="11.95" customHeight="1" x14ac:dyDescent="0.3">
      <c r="A5" s="6" t="s">
        <v>4</v>
      </c>
      <c r="B5" s="7">
        <v>2534.6999999999998</v>
      </c>
      <c r="C5" s="7">
        <v>129.69999999999999</v>
      </c>
      <c r="D5" s="7">
        <v>2352.75</v>
      </c>
      <c r="E5" s="7">
        <v>588.44000000000005</v>
      </c>
      <c r="F5" s="13">
        <f t="shared" si="0"/>
        <v>5605.59</v>
      </c>
    </row>
    <row r="6" spans="1:6" ht="11.95" customHeight="1" x14ac:dyDescent="0.3">
      <c r="A6" s="6" t="s">
        <v>5</v>
      </c>
      <c r="B6" s="7">
        <v>3764.98</v>
      </c>
      <c r="C6" s="7">
        <v>822.7</v>
      </c>
      <c r="D6" s="7">
        <v>3764.98</v>
      </c>
      <c r="E6" s="7">
        <v>941.24</v>
      </c>
      <c r="F6" s="15">
        <f t="shared" si="0"/>
        <v>9293.9</v>
      </c>
    </row>
    <row r="7" spans="1:6" ht="11.95" customHeight="1" x14ac:dyDescent="0.3">
      <c r="A7" s="4" t="s">
        <v>6</v>
      </c>
      <c r="B7" s="5">
        <f>SUM(B4:B6)</f>
        <v>27805.82</v>
      </c>
      <c r="C7" s="5">
        <f>SUM(C4:C6)</f>
        <v>4244.45</v>
      </c>
      <c r="D7" s="5">
        <f>SUM(D4:D6)</f>
        <v>20997.600000000002</v>
      </c>
      <c r="E7" s="5">
        <f>SUM(E4:E6)</f>
        <v>5521.23</v>
      </c>
      <c r="F7" s="13">
        <f t="shared" si="0"/>
        <v>58569.100000000006</v>
      </c>
    </row>
    <row r="8" spans="1:6" ht="11.95" customHeight="1" x14ac:dyDescent="0.3">
      <c r="A8" s="6" t="s">
        <v>7</v>
      </c>
      <c r="B8" s="7">
        <v>1015.54</v>
      </c>
      <c r="C8" s="7">
        <v>133.9</v>
      </c>
      <c r="D8" s="7">
        <v>792.52</v>
      </c>
      <c r="E8" s="7">
        <v>211.76</v>
      </c>
      <c r="F8" s="13">
        <f t="shared" si="0"/>
        <v>2153.7200000000003</v>
      </c>
    </row>
    <row r="9" spans="1:6" ht="11.95" customHeight="1" x14ac:dyDescent="0.3">
      <c r="A9" s="6" t="s">
        <v>8</v>
      </c>
      <c r="B9" s="7">
        <v>0</v>
      </c>
      <c r="C9" s="7">
        <v>0</v>
      </c>
      <c r="D9" s="7">
        <v>0</v>
      </c>
      <c r="E9" s="7">
        <v>0</v>
      </c>
      <c r="F9" s="13">
        <f t="shared" si="0"/>
        <v>0</v>
      </c>
    </row>
    <row r="10" spans="1:6" ht="11.95" customHeight="1" x14ac:dyDescent="0.3">
      <c r="A10" s="8" t="s">
        <v>9</v>
      </c>
      <c r="B10" s="9">
        <f>SUM(B7:B8) - B9</f>
        <v>28821.360000000001</v>
      </c>
      <c r="C10" s="9">
        <f>SUM(C7:C8) - C9</f>
        <v>4378.3499999999995</v>
      </c>
      <c r="D10" s="9">
        <f>SUM(D7:D8) - D9</f>
        <v>21790.120000000003</v>
      </c>
      <c r="E10" s="9">
        <f>SUM(E7:E8) - E9</f>
        <v>5732.99</v>
      </c>
      <c r="F10" s="16">
        <f t="shared" si="0"/>
        <v>60722.82</v>
      </c>
    </row>
    <row r="11" spans="1:6" ht="6.05" customHeight="1" x14ac:dyDescent="0.3"/>
    <row r="12" spans="1:6" ht="11.95" customHeight="1" x14ac:dyDescent="0.3">
      <c r="A12" s="10" t="s">
        <v>10</v>
      </c>
    </row>
    <row r="13" spans="1:6" ht="11.95" customHeight="1" x14ac:dyDescent="0.3">
      <c r="A13" s="4" t="s">
        <v>11</v>
      </c>
      <c r="B13" s="5">
        <v>1921.1</v>
      </c>
      <c r="C13" s="5">
        <v>284.75</v>
      </c>
      <c r="D13" s="5">
        <v>0</v>
      </c>
      <c r="E13" s="5">
        <v>0</v>
      </c>
      <c r="F13" s="14">
        <f t="shared" ref="F13:F20" si="1">SUM(B13:E13)</f>
        <v>2205.85</v>
      </c>
    </row>
    <row r="14" spans="1:6" ht="11.95" customHeight="1" x14ac:dyDescent="0.3">
      <c r="A14" s="6" t="s">
        <v>12</v>
      </c>
      <c r="B14" s="7">
        <v>-4.0599999999999996</v>
      </c>
      <c r="C14" s="7">
        <v>-1.01</v>
      </c>
      <c r="D14" s="7">
        <v>0</v>
      </c>
      <c r="E14" s="7">
        <v>0</v>
      </c>
      <c r="F14" s="13">
        <f t="shared" si="1"/>
        <v>-5.0699999999999994</v>
      </c>
    </row>
    <row r="15" spans="1:6" ht="11.95" customHeight="1" x14ac:dyDescent="0.3">
      <c r="A15" s="6" t="s">
        <v>13</v>
      </c>
      <c r="B15" s="7">
        <v>260.86</v>
      </c>
      <c r="C15" s="7">
        <v>35.35</v>
      </c>
      <c r="D15" s="7">
        <v>0</v>
      </c>
      <c r="E15" s="7">
        <v>0</v>
      </c>
      <c r="F15" s="13">
        <f t="shared" si="1"/>
        <v>296.21000000000004</v>
      </c>
    </row>
    <row r="16" spans="1:6" ht="11.95" customHeight="1" x14ac:dyDescent="0.3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13">
        <f t="shared" si="1"/>
        <v>0</v>
      </c>
    </row>
    <row r="17" spans="1:6" ht="11.95" customHeight="1" x14ac:dyDescent="0.3">
      <c r="A17" s="6" t="s">
        <v>15</v>
      </c>
      <c r="B17" s="7">
        <v>273.27999999999997</v>
      </c>
      <c r="C17" s="7">
        <v>31.74</v>
      </c>
      <c r="D17" s="7">
        <v>214.04</v>
      </c>
      <c r="E17" s="7">
        <v>56.96</v>
      </c>
      <c r="F17" s="13">
        <f t="shared" si="1"/>
        <v>576.02</v>
      </c>
    </row>
    <row r="18" spans="1:6" ht="11.95" customHeight="1" x14ac:dyDescent="0.3">
      <c r="A18" s="6" t="s">
        <v>16</v>
      </c>
      <c r="B18" s="7">
        <v>10.29</v>
      </c>
      <c r="C18" s="7">
        <v>0.86</v>
      </c>
      <c r="D18" s="7">
        <v>8.0399999999999991</v>
      </c>
      <c r="E18" s="7">
        <v>2.16</v>
      </c>
      <c r="F18" s="15">
        <f t="shared" si="1"/>
        <v>21.349999999999998</v>
      </c>
    </row>
    <row r="19" spans="1:6" ht="11.95" customHeight="1" x14ac:dyDescent="0.3">
      <c r="A19" s="4" t="s">
        <v>17</v>
      </c>
      <c r="B19" s="5">
        <f>SUM(B13:B18)</f>
        <v>2461.4700000000003</v>
      </c>
      <c r="C19" s="5">
        <f>SUM(C13:C18)</f>
        <v>351.69000000000005</v>
      </c>
      <c r="D19" s="5">
        <f>SUM(D13:D18)</f>
        <v>222.07999999999998</v>
      </c>
      <c r="E19" s="5">
        <f>SUM(E13:E18)</f>
        <v>59.120000000000005</v>
      </c>
      <c r="F19" s="16">
        <f t="shared" si="1"/>
        <v>3094.36</v>
      </c>
    </row>
    <row r="20" spans="1:6" ht="11.95" customHeight="1" x14ac:dyDescent="0.3">
      <c r="A20" s="1" t="s">
        <v>18</v>
      </c>
      <c r="B20" s="9">
        <f>B10-B19</f>
        <v>26359.89</v>
      </c>
      <c r="C20" s="9">
        <f>C10-C19</f>
        <v>4026.6599999999994</v>
      </c>
      <c r="D20" s="9">
        <f>D10-D19</f>
        <v>21568.04</v>
      </c>
      <c r="E20" s="9">
        <f>E10-E19</f>
        <v>5673.87</v>
      </c>
      <c r="F20" s="16">
        <f t="shared" si="1"/>
        <v>57628.46</v>
      </c>
    </row>
    <row r="21" spans="1:6" ht="6.05" customHeight="1" x14ac:dyDescent="0.3"/>
    <row r="22" spans="1:6" ht="11.95" customHeight="1" x14ac:dyDescent="0.3">
      <c r="A22" s="10" t="s">
        <v>19</v>
      </c>
    </row>
    <row r="23" spans="1:6" ht="11.95" customHeight="1" x14ac:dyDescent="0.3">
      <c r="A23" s="4" t="s">
        <v>20</v>
      </c>
      <c r="B23" s="5">
        <v>433.09</v>
      </c>
      <c r="C23" s="5">
        <v>64.02</v>
      </c>
      <c r="D23" s="5">
        <v>323.11</v>
      </c>
      <c r="E23" s="5">
        <v>85.2</v>
      </c>
      <c r="F23" s="14">
        <f t="shared" ref="F23:F28" si="2">SUM(B23:E23)</f>
        <v>905.42000000000007</v>
      </c>
    </row>
    <row r="24" spans="1:6" ht="11.95" customHeight="1" x14ac:dyDescent="0.3">
      <c r="A24" s="6" t="s">
        <v>21</v>
      </c>
      <c r="B24" s="7">
        <v>50.46</v>
      </c>
      <c r="C24" s="7">
        <v>6.7</v>
      </c>
      <c r="D24" s="7">
        <v>39.22</v>
      </c>
      <c r="E24" s="7">
        <v>10.48</v>
      </c>
      <c r="F24" s="13">
        <f t="shared" si="2"/>
        <v>106.86</v>
      </c>
    </row>
    <row r="25" spans="1:6" ht="11.95" customHeight="1" x14ac:dyDescent="0.3">
      <c r="A25" s="6" t="s">
        <v>22</v>
      </c>
      <c r="B25" s="7">
        <v>2</v>
      </c>
      <c r="C25" s="7">
        <v>0</v>
      </c>
      <c r="D25" s="7">
        <v>0</v>
      </c>
      <c r="E25" s="7">
        <v>0</v>
      </c>
      <c r="F25" s="13">
        <f t="shared" si="2"/>
        <v>2</v>
      </c>
    </row>
    <row r="26" spans="1:6" ht="11.95" customHeight="1" x14ac:dyDescent="0.3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13">
        <f t="shared" si="2"/>
        <v>0</v>
      </c>
    </row>
    <row r="27" spans="1:6" ht="11.95" customHeight="1" x14ac:dyDescent="0.3">
      <c r="A27" s="6" t="s">
        <v>24</v>
      </c>
      <c r="B27" s="7">
        <v>847.51</v>
      </c>
      <c r="C27" s="7">
        <v>0</v>
      </c>
      <c r="D27" s="7">
        <v>0</v>
      </c>
      <c r="E27" s="7">
        <v>0</v>
      </c>
      <c r="F27" s="13">
        <f t="shared" si="2"/>
        <v>847.51</v>
      </c>
    </row>
    <row r="28" spans="1:6" ht="11.95" customHeight="1" x14ac:dyDescent="0.3">
      <c r="A28" s="8" t="s">
        <v>25</v>
      </c>
      <c r="B28" s="9">
        <f>SUM(B23:B27)</f>
        <v>1333.06</v>
      </c>
      <c r="C28" s="9">
        <f>SUM(C23:C27)</f>
        <v>70.72</v>
      </c>
      <c r="D28" s="9">
        <f>SUM(D23:D27)</f>
        <v>362.33000000000004</v>
      </c>
      <c r="E28" s="9">
        <f>SUM(E23:E27)</f>
        <v>95.68</v>
      </c>
      <c r="F28" s="16">
        <f t="shared" si="2"/>
        <v>1861.7900000000002</v>
      </c>
    </row>
    <row r="29" spans="1:6" ht="6.05" customHeight="1" x14ac:dyDescent="0.3"/>
    <row r="30" spans="1:6" ht="11.95" customHeight="1" x14ac:dyDescent="0.3">
      <c r="A30" s="8" t="s">
        <v>26</v>
      </c>
      <c r="B30" s="9">
        <f>B20-B28</f>
        <v>25026.829999999998</v>
      </c>
      <c r="C30" s="9">
        <f>C20-C28</f>
        <v>3955.9399999999996</v>
      </c>
      <c r="D30" s="9">
        <f>D20-D28</f>
        <v>21205.71</v>
      </c>
      <c r="E30" s="9">
        <f>E20-E28</f>
        <v>5578.19</v>
      </c>
      <c r="F30" s="16">
        <f>SUM(B30:E30)</f>
        <v>55766.67</v>
      </c>
    </row>
    <row r="31" spans="1:6" ht="11.95" customHeight="1" x14ac:dyDescent="0.3">
      <c r="A31" s="6" t="s">
        <v>27</v>
      </c>
      <c r="B31" s="7">
        <v>43.46</v>
      </c>
      <c r="C31" s="7">
        <v>10.01</v>
      </c>
      <c r="D31" s="7">
        <v>33.119999999999997</v>
      </c>
      <c r="E31" s="7">
        <v>8.89</v>
      </c>
      <c r="F31" s="13">
        <f>SUM(B31:E31)</f>
        <v>95.48</v>
      </c>
    </row>
    <row r="32" spans="1:6" ht="11.95" customHeight="1" x14ac:dyDescent="0.3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13">
        <f>SUM(B32:E32)</f>
        <v>0</v>
      </c>
    </row>
    <row r="33" spans="1:10" ht="11.95" customHeight="1" x14ac:dyDescent="0.3">
      <c r="A33" s="1" t="s">
        <v>29</v>
      </c>
      <c r="B33" s="9">
        <f>B30-SUM(B31:B32)</f>
        <v>24983.37</v>
      </c>
      <c r="C33" s="9">
        <f>C30-SUM(C31:C32)</f>
        <v>3945.9299999999994</v>
      </c>
      <c r="D33" s="9">
        <f>D30-SUM(D31:D32)</f>
        <v>21172.59</v>
      </c>
      <c r="E33" s="9">
        <f>E30-SUM(E31:E32)</f>
        <v>5569.2999999999993</v>
      </c>
      <c r="F33" s="16">
        <f>SUM(B33:E33)</f>
        <v>55671.19</v>
      </c>
    </row>
    <row r="34" spans="1:10" ht="11.95" customHeight="1" x14ac:dyDescent="0.3">
      <c r="B34" s="17" t="s">
        <v>31</v>
      </c>
      <c r="C34" s="22"/>
      <c r="D34" s="22"/>
      <c r="E34" s="22"/>
    </row>
    <row r="35" spans="1:10" ht="11.95" customHeight="1" x14ac:dyDescent="0.3">
      <c r="B35" s="17" t="s">
        <v>32</v>
      </c>
      <c r="C35" s="22"/>
      <c r="D35" s="22"/>
      <c r="E35" s="22"/>
      <c r="F35" s="19" t="s">
        <v>33</v>
      </c>
      <c r="G35" s="19"/>
      <c r="H35" s="19"/>
      <c r="I35" s="20" t="s">
        <v>34</v>
      </c>
      <c r="J35" s="18"/>
    </row>
    <row r="36" spans="1:10" ht="11.95" customHeight="1" x14ac:dyDescent="0.3">
      <c r="B36" s="17" t="s">
        <v>35</v>
      </c>
      <c r="C36" s="22"/>
      <c r="D36" s="22"/>
      <c r="E36" s="22"/>
    </row>
    <row r="37" spans="1:10" ht="11.95" customHeight="1" x14ac:dyDescent="0.3">
      <c r="B37" s="21"/>
      <c r="C37" s="21"/>
      <c r="D37" s="21"/>
      <c r="F37" s="11"/>
      <c r="G37" s="11"/>
      <c r="H37" s="11"/>
      <c r="I37" s="20" t="s">
        <v>36</v>
      </c>
      <c r="J37" s="18"/>
    </row>
    <row r="38" spans="1:10" ht="11.95" customHeight="1" x14ac:dyDescent="0.3">
      <c r="B38" s="17" t="s">
        <v>37</v>
      </c>
      <c r="C38" s="22"/>
      <c r="D38" s="22"/>
    </row>
    <row r="39" spans="1:10" ht="11.95" customHeight="1" x14ac:dyDescent="0.3"/>
    <row r="40" spans="1:10" ht="11.95" customHeight="1" x14ac:dyDescent="0.3"/>
    <row r="41" spans="1:10" ht="11.95" customHeight="1" x14ac:dyDescent="0.3"/>
    <row r="42" spans="1:10" ht="11.95" customHeight="1" x14ac:dyDescent="0.3"/>
    <row r="43" spans="1:10" ht="11.95" customHeight="1" x14ac:dyDescent="0.3"/>
    <row r="44" spans="1:10" ht="11.95" customHeight="1" x14ac:dyDescent="0.3"/>
    <row r="45" spans="1:10" ht="11.95" customHeight="1" x14ac:dyDescent="0.3"/>
    <row r="46" spans="1:10" ht="11.95" customHeight="1" x14ac:dyDescent="0.3"/>
    <row r="47" spans="1:10" ht="11.95" customHeight="1" x14ac:dyDescent="0.3"/>
    <row r="48" spans="1:10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8">
    <mergeCell ref="B37:D37"/>
    <mergeCell ref="I37:J37"/>
    <mergeCell ref="B38:D38"/>
    <mergeCell ref="B34:E34"/>
    <mergeCell ref="B35:E35"/>
    <mergeCell ref="F35:H35"/>
    <mergeCell ref="I35:J35"/>
    <mergeCell ref="B36:E36"/>
  </mergeCells>
  <pageMargins left="0.7" right="0.7" top="0.75" bottom="0.75" header="0.3" footer="0.3"/>
  <pageSetup orientation="landscape"/>
  <headerFooter differentOddEven="1" differentFirst="1">
    <oddHeader>&amp;CAUDITOR'S OFFICE, MADISON COUNTY
STATEMENT OF SEMI-ANNUAL APPORTIONMENT OF TAXES
MADE AT THE FIRST HALF REAL ESTATE SETTLEMENT TAX YEAR 2025, WITH THE COUNTY TREASURER FOR PLEASANT TWP</oddHeader>
    <evenHeader>&amp;CAUDITOR'S OFFICE, MADISON COUNTY
STATEMENT OF SEMI-ANNUAL APPORTIONMENT OF TAXES
MADE AT THE FIRST HALF REAL ESTATE SETTLEMENT TAX YEAR 2025, WITH THE COUNTY TREASURER FOR PLEASANT TWP</evenHeader>
    <firstHeader>&amp;CAUDITOR'S OFFICE, MADISON COUNTY
STATEMENT OF SEMI-ANNUAL APPORTIONMENT OF TAXES
MADE AT THE FIRST HALF REAL ESTATE SETTLEMENT TAX YEAR 2025, WITH THE COUNTY TREASURER FOR PLEASANT TWP</first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2:K99"/>
  <sheetViews>
    <sheetView workbookViewId="0"/>
  </sheetViews>
  <sheetFormatPr defaultRowHeight="12.45" customHeight="1" x14ac:dyDescent="0.3"/>
  <cols>
    <col min="1" max="1" width="23.109375" customWidth="1"/>
    <col min="2" max="10" width="11" style="2" customWidth="1"/>
    <col min="11" max="11" width="11" customWidth="1"/>
  </cols>
  <sheetData>
    <row r="2" spans="1:11" ht="29.95" customHeight="1" x14ac:dyDescent="0.3">
      <c r="A2" s="1" t="s">
        <v>0</v>
      </c>
      <c r="B2" s="3" t="s">
        <v>130</v>
      </c>
      <c r="C2" s="3" t="s">
        <v>131</v>
      </c>
      <c r="D2" s="3" t="s">
        <v>132</v>
      </c>
      <c r="E2" s="3" t="s">
        <v>133</v>
      </c>
      <c r="F2" s="3" t="s">
        <v>134</v>
      </c>
      <c r="G2" s="3" t="s">
        <v>135</v>
      </c>
      <c r="H2" s="3" t="s">
        <v>112</v>
      </c>
      <c r="I2" s="3" t="s">
        <v>136</v>
      </c>
      <c r="J2" s="3" t="s">
        <v>137</v>
      </c>
      <c r="K2" s="1" t="s">
        <v>1</v>
      </c>
    </row>
    <row r="3" spans="1:11" ht="11.95" customHeight="1" x14ac:dyDescent="0.3">
      <c r="A3" s="1" t="s">
        <v>2</v>
      </c>
    </row>
    <row r="4" spans="1:11" ht="11.95" customHeight="1" x14ac:dyDescent="0.3">
      <c r="A4" s="4" t="s">
        <v>3</v>
      </c>
      <c r="B4" s="5">
        <v>33182.49</v>
      </c>
      <c r="C4" s="5">
        <v>17105.419999999998</v>
      </c>
      <c r="D4" s="5">
        <v>12641.05</v>
      </c>
      <c r="E4" s="5">
        <v>11017.89</v>
      </c>
      <c r="F4" s="5">
        <v>18435.8</v>
      </c>
      <c r="G4" s="5">
        <v>6168.55</v>
      </c>
      <c r="H4" s="5">
        <v>17702.36</v>
      </c>
      <c r="I4" s="5">
        <v>12645.62</v>
      </c>
      <c r="J4" s="5">
        <v>22516.54</v>
      </c>
      <c r="K4" s="14">
        <f t="shared" ref="K4:K10" si="0">SUM(B4:J4)</f>
        <v>151415.72</v>
      </c>
    </row>
    <row r="5" spans="1:11" ht="11.95" customHeight="1" x14ac:dyDescent="0.3">
      <c r="A5" s="6" t="s">
        <v>4</v>
      </c>
      <c r="B5" s="7">
        <v>388.35</v>
      </c>
      <c r="C5" s="7">
        <v>138.09</v>
      </c>
      <c r="D5" s="7">
        <v>540.78</v>
      </c>
      <c r="E5" s="7">
        <v>381.72</v>
      </c>
      <c r="F5" s="7">
        <v>215.77</v>
      </c>
      <c r="G5" s="7">
        <v>123.18</v>
      </c>
      <c r="H5" s="7">
        <v>287.39999999999998</v>
      </c>
      <c r="I5" s="7">
        <v>205.31</v>
      </c>
      <c r="J5" s="7">
        <v>258.92</v>
      </c>
      <c r="K5" s="13">
        <f t="shared" si="0"/>
        <v>2539.52</v>
      </c>
    </row>
    <row r="6" spans="1:11" ht="11.95" customHeight="1" x14ac:dyDescent="0.3">
      <c r="A6" s="6" t="s">
        <v>5</v>
      </c>
      <c r="B6" s="7">
        <v>11753.86</v>
      </c>
      <c r="C6" s="7">
        <v>6481.36</v>
      </c>
      <c r="D6" s="7">
        <v>22201.74</v>
      </c>
      <c r="E6" s="7">
        <v>15671.82</v>
      </c>
      <c r="F6" s="7">
        <v>6529.91</v>
      </c>
      <c r="G6" s="7">
        <v>3917.94</v>
      </c>
      <c r="H6" s="7">
        <v>9141.9</v>
      </c>
      <c r="I6" s="7">
        <v>6529.91</v>
      </c>
      <c r="J6" s="7">
        <v>7835.91</v>
      </c>
      <c r="K6" s="15">
        <f t="shared" si="0"/>
        <v>90064.35</v>
      </c>
    </row>
    <row r="7" spans="1:11" ht="11.95" customHeight="1" x14ac:dyDescent="0.3">
      <c r="A7" s="4" t="s">
        <v>6</v>
      </c>
      <c r="B7" s="5">
        <f t="shared" ref="B7:J7" si="1">SUM(B4:B6)</f>
        <v>45324.7</v>
      </c>
      <c r="C7" s="5">
        <f t="shared" si="1"/>
        <v>23724.87</v>
      </c>
      <c r="D7" s="5">
        <f t="shared" si="1"/>
        <v>35383.57</v>
      </c>
      <c r="E7" s="5">
        <f t="shared" si="1"/>
        <v>27071.43</v>
      </c>
      <c r="F7" s="5">
        <f t="shared" si="1"/>
        <v>25181.48</v>
      </c>
      <c r="G7" s="5">
        <f t="shared" si="1"/>
        <v>10209.67</v>
      </c>
      <c r="H7" s="5">
        <f t="shared" si="1"/>
        <v>27131.660000000003</v>
      </c>
      <c r="I7" s="5">
        <f t="shared" si="1"/>
        <v>19380.84</v>
      </c>
      <c r="J7" s="5">
        <f t="shared" si="1"/>
        <v>30611.37</v>
      </c>
      <c r="K7" s="13">
        <f t="shared" si="0"/>
        <v>244019.59</v>
      </c>
    </row>
    <row r="8" spans="1:11" ht="11.95" customHeight="1" x14ac:dyDescent="0.3">
      <c r="A8" s="6" t="s">
        <v>7</v>
      </c>
      <c r="B8" s="7">
        <v>767.47</v>
      </c>
      <c r="C8" s="7">
        <v>317.92</v>
      </c>
      <c r="D8" s="7">
        <v>445.45</v>
      </c>
      <c r="E8" s="7">
        <v>353.44</v>
      </c>
      <c r="F8" s="7">
        <v>426.37</v>
      </c>
      <c r="G8" s="7">
        <v>190.34</v>
      </c>
      <c r="H8" s="7">
        <v>520.66999999999996</v>
      </c>
      <c r="I8" s="7">
        <v>371.91</v>
      </c>
      <c r="J8" s="7">
        <v>620.97</v>
      </c>
      <c r="K8" s="13">
        <f t="shared" si="0"/>
        <v>4014.54</v>
      </c>
    </row>
    <row r="9" spans="1:11" ht="11.95" customHeight="1" x14ac:dyDescent="0.3">
      <c r="A9" s="6" t="s">
        <v>8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13">
        <f t="shared" si="0"/>
        <v>0</v>
      </c>
    </row>
    <row r="10" spans="1:11" ht="11.95" customHeight="1" x14ac:dyDescent="0.3">
      <c r="A10" s="8" t="s">
        <v>9</v>
      </c>
      <c r="B10" s="9">
        <f t="shared" ref="B10:J10" si="2">SUM(B7:B8) - B9</f>
        <v>46092.17</v>
      </c>
      <c r="C10" s="9">
        <f t="shared" si="2"/>
        <v>24042.789999999997</v>
      </c>
      <c r="D10" s="9">
        <f t="shared" si="2"/>
        <v>35829.019999999997</v>
      </c>
      <c r="E10" s="9">
        <f t="shared" si="2"/>
        <v>27424.87</v>
      </c>
      <c r="F10" s="9">
        <f t="shared" si="2"/>
        <v>25607.85</v>
      </c>
      <c r="G10" s="9">
        <f t="shared" si="2"/>
        <v>10400.01</v>
      </c>
      <c r="H10" s="9">
        <f t="shared" si="2"/>
        <v>27652.33</v>
      </c>
      <c r="I10" s="9">
        <f t="shared" si="2"/>
        <v>19752.75</v>
      </c>
      <c r="J10" s="9">
        <f t="shared" si="2"/>
        <v>31232.34</v>
      </c>
      <c r="K10" s="16">
        <f t="shared" si="0"/>
        <v>248034.12999999998</v>
      </c>
    </row>
    <row r="11" spans="1:11" ht="6.05" customHeight="1" x14ac:dyDescent="0.3"/>
    <row r="12" spans="1:11" ht="11.95" customHeight="1" x14ac:dyDescent="0.3">
      <c r="A12" s="10" t="s">
        <v>10</v>
      </c>
    </row>
    <row r="13" spans="1:11" ht="11.95" customHeight="1" x14ac:dyDescent="0.3">
      <c r="A13" s="4" t="s">
        <v>11</v>
      </c>
      <c r="B13" s="5">
        <v>2814.83</v>
      </c>
      <c r="C13" s="5">
        <v>1435.99</v>
      </c>
      <c r="D13" s="5">
        <v>1072.1099999999999</v>
      </c>
      <c r="E13" s="5">
        <v>934.47</v>
      </c>
      <c r="F13" s="5">
        <v>1563.76</v>
      </c>
      <c r="G13" s="5">
        <v>0</v>
      </c>
      <c r="H13" s="5">
        <v>0</v>
      </c>
      <c r="I13" s="5">
        <v>0</v>
      </c>
      <c r="J13" s="5">
        <v>0</v>
      </c>
      <c r="K13" s="14">
        <f t="shared" ref="K13:K20" si="3">SUM(B13:J13)</f>
        <v>7821.16</v>
      </c>
    </row>
    <row r="14" spans="1:11" ht="11.95" customHeight="1" x14ac:dyDescent="0.3">
      <c r="A14" s="6" t="s">
        <v>12</v>
      </c>
      <c r="B14" s="7">
        <v>-73.069999999999993</v>
      </c>
      <c r="C14" s="7">
        <v>-40.590000000000003</v>
      </c>
      <c r="D14" s="7">
        <v>-27.83</v>
      </c>
      <c r="E14" s="7">
        <v>-24.27</v>
      </c>
      <c r="F14" s="7">
        <v>-40.590000000000003</v>
      </c>
      <c r="G14" s="7">
        <v>0</v>
      </c>
      <c r="H14" s="7">
        <v>0</v>
      </c>
      <c r="I14" s="7">
        <v>0</v>
      </c>
      <c r="J14" s="7">
        <v>0</v>
      </c>
      <c r="K14" s="13">
        <f t="shared" si="3"/>
        <v>-206.35000000000002</v>
      </c>
    </row>
    <row r="15" spans="1:11" ht="11.95" customHeight="1" x14ac:dyDescent="0.3">
      <c r="A15" s="6" t="s">
        <v>13</v>
      </c>
      <c r="B15" s="7">
        <v>214.3</v>
      </c>
      <c r="C15" s="7">
        <v>102.44</v>
      </c>
      <c r="D15" s="7">
        <v>81.58</v>
      </c>
      <c r="E15" s="7">
        <v>71.2</v>
      </c>
      <c r="F15" s="7">
        <v>119.04</v>
      </c>
      <c r="G15" s="7">
        <v>0</v>
      </c>
      <c r="H15" s="7">
        <v>0</v>
      </c>
      <c r="I15" s="7">
        <v>0</v>
      </c>
      <c r="J15" s="7">
        <v>0</v>
      </c>
      <c r="K15" s="13">
        <f t="shared" si="3"/>
        <v>588.55999999999995</v>
      </c>
    </row>
    <row r="16" spans="1:11" ht="11.95" customHeight="1" x14ac:dyDescent="0.3">
      <c r="A16" s="6" t="s">
        <v>14</v>
      </c>
      <c r="B16" s="7">
        <v>1.88</v>
      </c>
      <c r="C16" s="7">
        <v>1.04</v>
      </c>
      <c r="D16" s="7">
        <v>0.72</v>
      </c>
      <c r="E16" s="7">
        <v>0.62</v>
      </c>
      <c r="F16" s="7">
        <v>1.04</v>
      </c>
      <c r="G16" s="7">
        <v>0</v>
      </c>
      <c r="H16" s="7">
        <v>0</v>
      </c>
      <c r="I16" s="7">
        <v>0</v>
      </c>
      <c r="J16" s="7">
        <v>0</v>
      </c>
      <c r="K16" s="13">
        <f t="shared" si="3"/>
        <v>5.3</v>
      </c>
    </row>
    <row r="17" spans="1:11" ht="11.95" customHeight="1" x14ac:dyDescent="0.3">
      <c r="A17" s="6" t="s">
        <v>15</v>
      </c>
      <c r="B17" s="7">
        <v>252.61</v>
      </c>
      <c r="C17" s="7">
        <v>97.68</v>
      </c>
      <c r="D17" s="7">
        <v>96.02</v>
      </c>
      <c r="E17" s="7">
        <v>83.96</v>
      </c>
      <c r="F17" s="7">
        <v>140.22</v>
      </c>
      <c r="G17" s="7">
        <v>52.46</v>
      </c>
      <c r="H17" s="7">
        <v>151</v>
      </c>
      <c r="I17" s="7">
        <v>108.01</v>
      </c>
      <c r="J17" s="7">
        <v>192.6</v>
      </c>
      <c r="K17" s="13">
        <f t="shared" si="3"/>
        <v>1174.56</v>
      </c>
    </row>
    <row r="18" spans="1:11" ht="11.95" customHeight="1" x14ac:dyDescent="0.3">
      <c r="A18" s="6" t="s">
        <v>16</v>
      </c>
      <c r="B18" s="7">
        <v>7.74</v>
      </c>
      <c r="C18" s="7">
        <v>4.3</v>
      </c>
      <c r="D18" s="7">
        <v>2.95</v>
      </c>
      <c r="E18" s="7">
        <v>2.57</v>
      </c>
      <c r="F18" s="7">
        <v>4.3</v>
      </c>
      <c r="G18" s="7">
        <v>1.61</v>
      </c>
      <c r="H18" s="7">
        <v>4.63</v>
      </c>
      <c r="I18" s="7">
        <v>3.31</v>
      </c>
      <c r="J18" s="7">
        <v>5.89</v>
      </c>
      <c r="K18" s="15">
        <f t="shared" si="3"/>
        <v>37.299999999999997</v>
      </c>
    </row>
    <row r="19" spans="1:11" ht="11.95" customHeight="1" x14ac:dyDescent="0.3">
      <c r="A19" s="4" t="s">
        <v>17</v>
      </c>
      <c r="B19" s="5">
        <f t="shared" ref="B19:J19" si="4">SUM(B13:B18)</f>
        <v>3218.29</v>
      </c>
      <c r="C19" s="5">
        <f t="shared" si="4"/>
        <v>1600.8600000000001</v>
      </c>
      <c r="D19" s="5">
        <f t="shared" si="4"/>
        <v>1225.55</v>
      </c>
      <c r="E19" s="5">
        <f t="shared" si="4"/>
        <v>1068.55</v>
      </c>
      <c r="F19" s="5">
        <f t="shared" si="4"/>
        <v>1787.77</v>
      </c>
      <c r="G19" s="5">
        <f t="shared" si="4"/>
        <v>54.07</v>
      </c>
      <c r="H19" s="5">
        <f t="shared" si="4"/>
        <v>155.63</v>
      </c>
      <c r="I19" s="5">
        <f t="shared" si="4"/>
        <v>111.32000000000001</v>
      </c>
      <c r="J19" s="5">
        <f t="shared" si="4"/>
        <v>198.48999999999998</v>
      </c>
      <c r="K19" s="16">
        <f t="shared" si="3"/>
        <v>9420.5299999999988</v>
      </c>
    </row>
    <row r="20" spans="1:11" ht="11.95" customHeight="1" x14ac:dyDescent="0.3">
      <c r="A20" s="1" t="s">
        <v>18</v>
      </c>
      <c r="B20" s="9">
        <f t="shared" ref="B20:J20" si="5">B10-B19</f>
        <v>42873.88</v>
      </c>
      <c r="C20" s="9">
        <f t="shared" si="5"/>
        <v>22441.929999999997</v>
      </c>
      <c r="D20" s="9">
        <f t="shared" si="5"/>
        <v>34603.469999999994</v>
      </c>
      <c r="E20" s="9">
        <f t="shared" si="5"/>
        <v>26356.32</v>
      </c>
      <c r="F20" s="9">
        <f t="shared" si="5"/>
        <v>23820.079999999998</v>
      </c>
      <c r="G20" s="9">
        <f t="shared" si="5"/>
        <v>10345.94</v>
      </c>
      <c r="H20" s="9">
        <f t="shared" si="5"/>
        <v>27496.7</v>
      </c>
      <c r="I20" s="9">
        <f t="shared" si="5"/>
        <v>19641.43</v>
      </c>
      <c r="J20" s="9">
        <f t="shared" si="5"/>
        <v>31033.85</v>
      </c>
      <c r="K20" s="16">
        <f t="shared" si="3"/>
        <v>238613.6</v>
      </c>
    </row>
    <row r="21" spans="1:11" ht="6.05" customHeight="1" x14ac:dyDescent="0.3"/>
    <row r="22" spans="1:11" ht="11.95" customHeight="1" x14ac:dyDescent="0.3">
      <c r="A22" s="10" t="s">
        <v>19</v>
      </c>
    </row>
    <row r="23" spans="1:11" ht="11.95" customHeight="1" x14ac:dyDescent="0.3">
      <c r="A23" s="4" t="s">
        <v>20</v>
      </c>
      <c r="B23" s="5">
        <v>634.91999999999996</v>
      </c>
      <c r="C23" s="5">
        <v>328.3</v>
      </c>
      <c r="D23" s="5">
        <v>397.83</v>
      </c>
      <c r="E23" s="5">
        <v>314.19</v>
      </c>
      <c r="F23" s="5">
        <v>352.78</v>
      </c>
      <c r="G23" s="5">
        <v>133.94</v>
      </c>
      <c r="H23" s="5">
        <v>365.62</v>
      </c>
      <c r="I23" s="5">
        <v>261.19</v>
      </c>
      <c r="J23" s="5">
        <v>431.17</v>
      </c>
      <c r="K23" s="14">
        <f t="shared" ref="K23:K28" si="6">SUM(B23:J23)</f>
        <v>3219.94</v>
      </c>
    </row>
    <row r="24" spans="1:11" ht="11.95" customHeight="1" x14ac:dyDescent="0.3">
      <c r="A24" s="6" t="s">
        <v>21</v>
      </c>
      <c r="B24" s="7">
        <v>41.56</v>
      </c>
      <c r="C24" s="7">
        <v>17.64</v>
      </c>
      <c r="D24" s="7">
        <v>23.5</v>
      </c>
      <c r="E24" s="7">
        <v>18.739999999999998</v>
      </c>
      <c r="F24" s="7">
        <v>23.06</v>
      </c>
      <c r="G24" s="7">
        <v>9.44</v>
      </c>
      <c r="H24" s="7">
        <v>25.8</v>
      </c>
      <c r="I24" s="7">
        <v>18.420000000000002</v>
      </c>
      <c r="J24" s="7">
        <v>30.76</v>
      </c>
      <c r="K24" s="13">
        <f t="shared" si="6"/>
        <v>208.92000000000002</v>
      </c>
    </row>
    <row r="25" spans="1:11" ht="11.95" customHeight="1" x14ac:dyDescent="0.3">
      <c r="A25" s="6" t="s">
        <v>22</v>
      </c>
      <c r="B25" s="7">
        <v>1.0900000000000001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13">
        <f t="shared" si="6"/>
        <v>1.0900000000000001</v>
      </c>
    </row>
    <row r="26" spans="1:11" ht="11.95" customHeight="1" x14ac:dyDescent="0.3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13">
        <f t="shared" si="6"/>
        <v>0</v>
      </c>
    </row>
    <row r="27" spans="1:11" ht="11.95" customHeight="1" x14ac:dyDescent="0.3">
      <c r="A27" s="6" t="s">
        <v>24</v>
      </c>
      <c r="B27" s="7">
        <v>269.62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13">
        <f t="shared" si="6"/>
        <v>269.62</v>
      </c>
    </row>
    <row r="28" spans="1:11" ht="11.95" customHeight="1" x14ac:dyDescent="0.3">
      <c r="A28" s="8" t="s">
        <v>25</v>
      </c>
      <c r="B28" s="9">
        <f t="shared" ref="B28:J28" si="7">SUM(B23:B27)</f>
        <v>947.19</v>
      </c>
      <c r="C28" s="9">
        <f t="shared" si="7"/>
        <v>345.94</v>
      </c>
      <c r="D28" s="9">
        <f t="shared" si="7"/>
        <v>421.33</v>
      </c>
      <c r="E28" s="9">
        <f t="shared" si="7"/>
        <v>332.93</v>
      </c>
      <c r="F28" s="9">
        <f t="shared" si="7"/>
        <v>375.84</v>
      </c>
      <c r="G28" s="9">
        <f t="shared" si="7"/>
        <v>143.38</v>
      </c>
      <c r="H28" s="9">
        <f t="shared" si="7"/>
        <v>391.42</v>
      </c>
      <c r="I28" s="9">
        <f t="shared" si="7"/>
        <v>279.61</v>
      </c>
      <c r="J28" s="9">
        <f t="shared" si="7"/>
        <v>461.93</v>
      </c>
      <c r="K28" s="16">
        <f t="shared" si="6"/>
        <v>3699.57</v>
      </c>
    </row>
    <row r="29" spans="1:11" ht="6.05" customHeight="1" x14ac:dyDescent="0.3"/>
    <row r="30" spans="1:11" ht="11.95" customHeight="1" x14ac:dyDescent="0.3">
      <c r="A30" s="8" t="s">
        <v>26</v>
      </c>
      <c r="B30" s="9">
        <f t="shared" ref="B30:J30" si="8">B20-B28</f>
        <v>41926.689999999995</v>
      </c>
      <c r="C30" s="9">
        <f t="shared" si="8"/>
        <v>22095.989999999998</v>
      </c>
      <c r="D30" s="9">
        <f t="shared" si="8"/>
        <v>34182.139999999992</v>
      </c>
      <c r="E30" s="9">
        <f t="shared" si="8"/>
        <v>26023.39</v>
      </c>
      <c r="F30" s="9">
        <f t="shared" si="8"/>
        <v>23444.239999999998</v>
      </c>
      <c r="G30" s="9">
        <f t="shared" si="8"/>
        <v>10202.560000000001</v>
      </c>
      <c r="H30" s="9">
        <f t="shared" si="8"/>
        <v>27105.280000000002</v>
      </c>
      <c r="I30" s="9">
        <f t="shared" si="8"/>
        <v>19361.82</v>
      </c>
      <c r="J30" s="9">
        <f t="shared" si="8"/>
        <v>30571.919999999998</v>
      </c>
      <c r="K30" s="16">
        <f>SUM(B30:J30)</f>
        <v>234914.02999999997</v>
      </c>
    </row>
    <row r="31" spans="1:11" ht="11.95" customHeight="1" x14ac:dyDescent="0.3">
      <c r="A31" s="6" t="s">
        <v>27</v>
      </c>
      <c r="B31" s="7">
        <v>618.87</v>
      </c>
      <c r="C31" s="7">
        <v>343.82</v>
      </c>
      <c r="D31" s="7">
        <v>235.75</v>
      </c>
      <c r="E31" s="7">
        <v>205.48</v>
      </c>
      <c r="F31" s="7">
        <v>343.82</v>
      </c>
      <c r="G31" s="7">
        <v>126.51</v>
      </c>
      <c r="H31" s="7">
        <v>363.05</v>
      </c>
      <c r="I31" s="7">
        <v>259.33</v>
      </c>
      <c r="J31" s="7">
        <v>461.8</v>
      </c>
      <c r="K31" s="13">
        <f>SUM(B31:J31)</f>
        <v>2958.4300000000003</v>
      </c>
    </row>
    <row r="32" spans="1:11" ht="11.95" customHeight="1" x14ac:dyDescent="0.3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13">
        <f>SUM(B32:J32)</f>
        <v>0</v>
      </c>
    </row>
    <row r="33" spans="1:11" ht="11.95" customHeight="1" x14ac:dyDescent="0.3">
      <c r="A33" s="1" t="s">
        <v>29</v>
      </c>
      <c r="B33" s="9">
        <f t="shared" ref="B33:J33" si="9">B30-SUM(B31:B32)</f>
        <v>41307.819999999992</v>
      </c>
      <c r="C33" s="9">
        <f t="shared" si="9"/>
        <v>21752.17</v>
      </c>
      <c r="D33" s="9">
        <f t="shared" si="9"/>
        <v>33946.389999999992</v>
      </c>
      <c r="E33" s="9">
        <f t="shared" si="9"/>
        <v>25817.91</v>
      </c>
      <c r="F33" s="9">
        <f t="shared" si="9"/>
        <v>23100.42</v>
      </c>
      <c r="G33" s="9">
        <f t="shared" si="9"/>
        <v>10076.050000000001</v>
      </c>
      <c r="H33" s="9">
        <f t="shared" si="9"/>
        <v>26742.230000000003</v>
      </c>
      <c r="I33" s="9">
        <f t="shared" si="9"/>
        <v>19102.489999999998</v>
      </c>
      <c r="J33" s="9">
        <f t="shared" si="9"/>
        <v>30110.12</v>
      </c>
      <c r="K33" s="16">
        <f>SUM(B33:J33)</f>
        <v>231955.59999999995</v>
      </c>
    </row>
    <row r="34" spans="1:11" ht="11.95" customHeight="1" x14ac:dyDescent="0.3">
      <c r="B34" s="17" t="s">
        <v>31</v>
      </c>
      <c r="C34" s="22"/>
      <c r="D34" s="22"/>
      <c r="E34" s="22"/>
    </row>
    <row r="35" spans="1:11" ht="11.95" customHeight="1" x14ac:dyDescent="0.3">
      <c r="B35" s="17" t="s">
        <v>32</v>
      </c>
      <c r="C35" s="22"/>
      <c r="D35" s="22"/>
      <c r="E35" s="22"/>
      <c r="F35" s="21" t="s">
        <v>33</v>
      </c>
      <c r="G35" s="21"/>
      <c r="H35" s="21"/>
      <c r="I35" s="23" t="s">
        <v>34</v>
      </c>
      <c r="J35" s="22"/>
    </row>
    <row r="36" spans="1:11" ht="11.95" customHeight="1" x14ac:dyDescent="0.3">
      <c r="B36" s="17" t="s">
        <v>35</v>
      </c>
      <c r="C36" s="22"/>
      <c r="D36" s="22"/>
      <c r="E36" s="22"/>
    </row>
    <row r="37" spans="1:11" ht="11.95" customHeight="1" x14ac:dyDescent="0.3">
      <c r="B37" s="21"/>
      <c r="C37" s="21"/>
      <c r="D37" s="21"/>
      <c r="F37" s="12"/>
      <c r="G37" s="12"/>
      <c r="H37" s="12"/>
      <c r="I37" s="23" t="s">
        <v>36</v>
      </c>
      <c r="J37" s="22"/>
    </row>
    <row r="38" spans="1:11" ht="11.95" customHeight="1" x14ac:dyDescent="0.3">
      <c r="B38" s="17" t="s">
        <v>37</v>
      </c>
      <c r="C38" s="22"/>
      <c r="D38" s="22"/>
    </row>
    <row r="39" spans="1:11" ht="11.95" customHeight="1" x14ac:dyDescent="0.3"/>
    <row r="40" spans="1:11" ht="11.95" customHeight="1" x14ac:dyDescent="0.3"/>
    <row r="41" spans="1:11" ht="11.95" customHeight="1" x14ac:dyDescent="0.3"/>
    <row r="42" spans="1:11" ht="11.95" customHeight="1" x14ac:dyDescent="0.3"/>
    <row r="43" spans="1:11" ht="11.95" customHeight="1" x14ac:dyDescent="0.3"/>
    <row r="44" spans="1:11" ht="11.95" customHeight="1" x14ac:dyDescent="0.3"/>
    <row r="45" spans="1:11" ht="11.95" customHeight="1" x14ac:dyDescent="0.3"/>
    <row r="46" spans="1:11" ht="11.95" customHeight="1" x14ac:dyDescent="0.3"/>
    <row r="47" spans="1:11" ht="11.95" customHeight="1" x14ac:dyDescent="0.3"/>
    <row r="48" spans="1:11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8">
    <mergeCell ref="B37:D37"/>
    <mergeCell ref="I37:J37"/>
    <mergeCell ref="B38:D38"/>
    <mergeCell ref="B34:E34"/>
    <mergeCell ref="B35:E35"/>
    <mergeCell ref="F35:H35"/>
    <mergeCell ref="I35:J35"/>
    <mergeCell ref="B36:E36"/>
  </mergeCells>
  <pageMargins left="0.7" right="0.7" top="0.75" bottom="0.75" header="0.3" footer="0.3"/>
  <pageSetup scale="78" fitToHeight="0" orientation="landscape" r:id="rId1"/>
  <headerFooter differentOddEven="1" differentFirst="1">
    <oddHeader>&amp;CAUDITOR'S OFFICE, MADISON COUNTY
STATEMENT OF SEMI-ANNUAL APPORTIONMENT OF TAXES
MADE AT THE FIRST HALF REAL ESTATE SETTLEMENT TAX YEAR 2025, WITH THE COUNTY TREASURER FOR RANGE TWP</oddHeader>
    <evenHeader>&amp;CAUDITOR'S OFFICE, MADISON COUNTY
STATEMENT OF SEMI-ANNUAL APPORTIONMENT OF TAXES
MADE AT THE FIRST HALF REAL ESTATE SETTLEMENT TAX YEAR 2025, WITH THE COUNTY TREASURER FOR RANGE TWP</evenHeader>
    <firstHeader>&amp;CAUDITOR'S OFFICE, MADISON COUNTY
STATEMENT OF SEMI-ANNUAL APPORTIONMENT OF TAXES
MADE AT THE FIRST HALF REAL ESTATE SETTLEMENT TAX YEAR 2025, WITH THE COUNTY TREASURER FOR RANGE TWP</first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J99"/>
  <sheetViews>
    <sheetView workbookViewId="0"/>
  </sheetViews>
  <sheetFormatPr defaultRowHeight="12.45" customHeight="1" x14ac:dyDescent="0.3"/>
  <cols>
    <col min="1" max="1" width="23" customWidth="1"/>
    <col min="2" max="2" width="11" style="2" customWidth="1"/>
    <col min="3" max="3" width="11" customWidth="1"/>
  </cols>
  <sheetData>
    <row r="2" spans="1:3" ht="29.95" customHeight="1" x14ac:dyDescent="0.3">
      <c r="A2" s="1" t="s">
        <v>0</v>
      </c>
      <c r="B2" s="3" t="s">
        <v>113</v>
      </c>
      <c r="C2" s="1" t="s">
        <v>1</v>
      </c>
    </row>
    <row r="3" spans="1:3" ht="11.95" customHeight="1" x14ac:dyDescent="0.3">
      <c r="A3" s="1" t="s">
        <v>2</v>
      </c>
    </row>
    <row r="4" spans="1:3" ht="11.95" customHeight="1" x14ac:dyDescent="0.3">
      <c r="A4" s="4" t="s">
        <v>3</v>
      </c>
      <c r="B4" s="5">
        <v>136920.39000000001</v>
      </c>
      <c r="C4" s="14">
        <f t="shared" ref="C4:C10" si="0">SUM(B4)</f>
        <v>136920.39000000001</v>
      </c>
    </row>
    <row r="5" spans="1:3" ht="11.95" customHeight="1" x14ac:dyDescent="0.3">
      <c r="A5" s="6" t="s">
        <v>4</v>
      </c>
      <c r="B5" s="7">
        <v>1279.8</v>
      </c>
      <c r="C5" s="13">
        <f t="shared" si="0"/>
        <v>1279.8</v>
      </c>
    </row>
    <row r="6" spans="1:3" ht="11.95" customHeight="1" x14ac:dyDescent="0.3">
      <c r="A6" s="6" t="s">
        <v>5</v>
      </c>
      <c r="B6" s="7">
        <v>1953.2</v>
      </c>
      <c r="C6" s="15">
        <f t="shared" si="0"/>
        <v>1953.2</v>
      </c>
    </row>
    <row r="7" spans="1:3" ht="11.95" customHeight="1" x14ac:dyDescent="0.3">
      <c r="A7" s="4" t="s">
        <v>6</v>
      </c>
      <c r="B7" s="5">
        <f>SUM(B4:B6)</f>
        <v>140153.39000000001</v>
      </c>
      <c r="C7" s="13">
        <f t="shared" si="0"/>
        <v>140153.39000000001</v>
      </c>
    </row>
    <row r="8" spans="1:3" ht="11.95" customHeight="1" x14ac:dyDescent="0.3">
      <c r="A8" s="6" t="s">
        <v>7</v>
      </c>
      <c r="B8" s="7">
        <v>7505.05</v>
      </c>
      <c r="C8" s="13">
        <f t="shared" si="0"/>
        <v>7505.05</v>
      </c>
    </row>
    <row r="9" spans="1:3" ht="11.95" customHeight="1" x14ac:dyDescent="0.3">
      <c r="A9" s="6" t="s">
        <v>8</v>
      </c>
      <c r="B9" s="7">
        <v>0</v>
      </c>
      <c r="C9" s="13">
        <f t="shared" si="0"/>
        <v>0</v>
      </c>
    </row>
    <row r="10" spans="1:3" ht="11.95" customHeight="1" x14ac:dyDescent="0.3">
      <c r="A10" s="8" t="s">
        <v>9</v>
      </c>
      <c r="B10" s="9">
        <f>SUM(B7:B8) - B9</f>
        <v>147658.44</v>
      </c>
      <c r="C10" s="16">
        <f t="shared" si="0"/>
        <v>147658.44</v>
      </c>
    </row>
    <row r="11" spans="1:3" ht="6.05" customHeight="1" x14ac:dyDescent="0.3"/>
    <row r="12" spans="1:3" ht="11.95" customHeight="1" x14ac:dyDescent="0.3">
      <c r="A12" s="10" t="s">
        <v>10</v>
      </c>
    </row>
    <row r="13" spans="1:3" ht="11.95" customHeight="1" x14ac:dyDescent="0.3">
      <c r="A13" s="4" t="s">
        <v>11</v>
      </c>
      <c r="B13" s="5">
        <v>12633.96</v>
      </c>
      <c r="C13" s="14">
        <f t="shared" ref="C13:C20" si="1">SUM(B13)</f>
        <v>12633.96</v>
      </c>
    </row>
    <row r="14" spans="1:3" ht="11.95" customHeight="1" x14ac:dyDescent="0.3">
      <c r="A14" s="6" t="s">
        <v>12</v>
      </c>
      <c r="B14" s="7">
        <v>-139.84</v>
      </c>
      <c r="C14" s="13">
        <f t="shared" si="1"/>
        <v>-139.84</v>
      </c>
    </row>
    <row r="15" spans="1:3" ht="11.95" customHeight="1" x14ac:dyDescent="0.3">
      <c r="A15" s="6" t="s">
        <v>13</v>
      </c>
      <c r="B15" s="7">
        <v>2196.1799999999998</v>
      </c>
      <c r="C15" s="13">
        <f t="shared" si="1"/>
        <v>2196.1799999999998</v>
      </c>
    </row>
    <row r="16" spans="1:3" ht="11.95" customHeight="1" x14ac:dyDescent="0.3">
      <c r="A16" s="6" t="s">
        <v>14</v>
      </c>
      <c r="B16" s="7">
        <v>-5.1100000000000003</v>
      </c>
      <c r="C16" s="13">
        <f t="shared" si="1"/>
        <v>-5.1100000000000003</v>
      </c>
    </row>
    <row r="17" spans="1:3" ht="11.95" customHeight="1" x14ac:dyDescent="0.3">
      <c r="A17" s="6" t="s">
        <v>15</v>
      </c>
      <c r="B17" s="7">
        <v>1406.25</v>
      </c>
      <c r="C17" s="13">
        <f t="shared" si="1"/>
        <v>1406.25</v>
      </c>
    </row>
    <row r="18" spans="1:3" ht="11.95" customHeight="1" x14ac:dyDescent="0.3">
      <c r="A18" s="6" t="s">
        <v>16</v>
      </c>
      <c r="B18" s="7">
        <v>24.78</v>
      </c>
      <c r="C18" s="15">
        <f t="shared" si="1"/>
        <v>24.78</v>
      </c>
    </row>
    <row r="19" spans="1:3" ht="11.95" customHeight="1" x14ac:dyDescent="0.3">
      <c r="A19" s="4" t="s">
        <v>17</v>
      </c>
      <c r="B19" s="5">
        <f>SUM(B13:B18)</f>
        <v>16116.22</v>
      </c>
      <c r="C19" s="16">
        <f t="shared" si="1"/>
        <v>16116.22</v>
      </c>
    </row>
    <row r="20" spans="1:3" ht="11.95" customHeight="1" x14ac:dyDescent="0.3">
      <c r="A20" s="1" t="s">
        <v>18</v>
      </c>
      <c r="B20" s="9">
        <f>B10-B19</f>
        <v>131542.22</v>
      </c>
      <c r="C20" s="16">
        <f t="shared" si="1"/>
        <v>131542.22</v>
      </c>
    </row>
    <row r="21" spans="1:3" ht="6.05" customHeight="1" x14ac:dyDescent="0.3"/>
    <row r="22" spans="1:3" ht="11.95" customHeight="1" x14ac:dyDescent="0.3">
      <c r="A22" s="10" t="s">
        <v>19</v>
      </c>
    </row>
    <row r="23" spans="1:3" ht="11.95" customHeight="1" x14ac:dyDescent="0.3">
      <c r="A23" s="4" t="s">
        <v>20</v>
      </c>
      <c r="B23" s="5">
        <v>2309.92</v>
      </c>
      <c r="C23" s="14">
        <f t="shared" ref="C23:C28" si="2">SUM(B23)</f>
        <v>2309.92</v>
      </c>
    </row>
    <row r="24" spans="1:3" ht="11.95" customHeight="1" x14ac:dyDescent="0.3">
      <c r="A24" s="6" t="s">
        <v>21</v>
      </c>
      <c r="B24" s="7">
        <v>381.24</v>
      </c>
      <c r="C24" s="13">
        <f t="shared" si="2"/>
        <v>381.24</v>
      </c>
    </row>
    <row r="25" spans="1:3" ht="11.95" customHeight="1" x14ac:dyDescent="0.3">
      <c r="A25" s="6" t="s">
        <v>22</v>
      </c>
      <c r="B25" s="7">
        <v>8.77</v>
      </c>
      <c r="C25" s="13">
        <f t="shared" si="2"/>
        <v>8.77</v>
      </c>
    </row>
    <row r="26" spans="1:3" ht="11.95" customHeight="1" x14ac:dyDescent="0.3">
      <c r="A26" s="6" t="s">
        <v>23</v>
      </c>
      <c r="B26" s="7">
        <v>0</v>
      </c>
      <c r="C26" s="13">
        <f t="shared" si="2"/>
        <v>0</v>
      </c>
    </row>
    <row r="27" spans="1:3" ht="11.95" customHeight="1" x14ac:dyDescent="0.3">
      <c r="A27" s="6" t="s">
        <v>24</v>
      </c>
      <c r="B27" s="7">
        <v>1733.57</v>
      </c>
      <c r="C27" s="13">
        <f t="shared" si="2"/>
        <v>1733.57</v>
      </c>
    </row>
    <row r="28" spans="1:3" ht="11.95" customHeight="1" x14ac:dyDescent="0.3">
      <c r="A28" s="8" t="s">
        <v>25</v>
      </c>
      <c r="B28" s="9">
        <f>SUM(B23:B27)</f>
        <v>4433.5</v>
      </c>
      <c r="C28" s="16">
        <f t="shared" si="2"/>
        <v>4433.5</v>
      </c>
    </row>
    <row r="29" spans="1:3" ht="6.05" customHeight="1" x14ac:dyDescent="0.3"/>
    <row r="30" spans="1:3" ht="11.95" customHeight="1" x14ac:dyDescent="0.3">
      <c r="A30" s="8" t="s">
        <v>26</v>
      </c>
      <c r="B30" s="9">
        <f>B20-B28</f>
        <v>127108.72</v>
      </c>
      <c r="C30" s="16">
        <f>SUM(B30)</f>
        <v>127108.72</v>
      </c>
    </row>
    <row r="31" spans="1:3" ht="11.95" customHeight="1" x14ac:dyDescent="0.3">
      <c r="A31" s="6" t="s">
        <v>27</v>
      </c>
      <c r="B31" s="7">
        <v>174.97</v>
      </c>
      <c r="C31" s="13">
        <f>SUM(B31)</f>
        <v>174.97</v>
      </c>
    </row>
    <row r="32" spans="1:3" ht="11.95" customHeight="1" x14ac:dyDescent="0.3">
      <c r="A32" s="6" t="s">
        <v>28</v>
      </c>
      <c r="B32" s="7">
        <v>0</v>
      </c>
      <c r="C32" s="13">
        <f>SUM(B32)</f>
        <v>0</v>
      </c>
    </row>
    <row r="33" spans="1:10" ht="11.95" customHeight="1" x14ac:dyDescent="0.3">
      <c r="A33" s="1" t="s">
        <v>29</v>
      </c>
      <c r="B33" s="9">
        <f>B30-SUM(B31:B32)</f>
        <v>126933.75</v>
      </c>
      <c r="C33" s="16">
        <f>SUM(B33)</f>
        <v>126933.75</v>
      </c>
    </row>
    <row r="34" spans="1:10" ht="11.95" customHeight="1" x14ac:dyDescent="0.3">
      <c r="B34" s="17" t="s">
        <v>31</v>
      </c>
      <c r="C34" s="18"/>
      <c r="D34" s="18"/>
      <c r="E34" s="18"/>
    </row>
    <row r="35" spans="1:10" ht="11.95" customHeight="1" x14ac:dyDescent="0.3">
      <c r="B35" s="17" t="s">
        <v>32</v>
      </c>
      <c r="C35" s="18"/>
      <c r="D35" s="18"/>
      <c r="E35" s="18"/>
      <c r="F35" s="19" t="s">
        <v>33</v>
      </c>
      <c r="G35" s="19"/>
      <c r="H35" s="19"/>
      <c r="I35" s="20" t="s">
        <v>34</v>
      </c>
      <c r="J35" s="18"/>
    </row>
    <row r="36" spans="1:10" ht="11.95" customHeight="1" x14ac:dyDescent="0.3">
      <c r="B36" s="17" t="s">
        <v>35</v>
      </c>
      <c r="C36" s="18"/>
      <c r="D36" s="18"/>
      <c r="E36" s="18"/>
    </row>
    <row r="37" spans="1:10" ht="11.95" customHeight="1" x14ac:dyDescent="0.3">
      <c r="B37" s="21"/>
      <c r="C37" s="19"/>
      <c r="D37" s="19"/>
      <c r="F37" s="11"/>
      <c r="G37" s="11"/>
      <c r="H37" s="11"/>
      <c r="I37" s="20" t="s">
        <v>36</v>
      </c>
      <c r="J37" s="18"/>
    </row>
    <row r="38" spans="1:10" ht="11.95" customHeight="1" x14ac:dyDescent="0.3">
      <c r="B38" s="17" t="s">
        <v>37</v>
      </c>
      <c r="C38" s="18"/>
      <c r="D38" s="18"/>
    </row>
    <row r="39" spans="1:10" ht="11.95" customHeight="1" x14ac:dyDescent="0.3"/>
    <row r="40" spans="1:10" ht="11.95" customHeight="1" x14ac:dyDescent="0.3"/>
    <row r="41" spans="1:10" ht="11.95" customHeight="1" x14ac:dyDescent="0.3"/>
    <row r="42" spans="1:10" ht="11.95" customHeight="1" x14ac:dyDescent="0.3"/>
    <row r="43" spans="1:10" ht="11.95" customHeight="1" x14ac:dyDescent="0.3"/>
    <row r="44" spans="1:10" ht="11.95" customHeight="1" x14ac:dyDescent="0.3"/>
    <row r="45" spans="1:10" ht="11.95" customHeight="1" x14ac:dyDescent="0.3"/>
    <row r="46" spans="1:10" ht="11.95" customHeight="1" x14ac:dyDescent="0.3"/>
    <row r="47" spans="1:10" ht="11.95" customHeight="1" x14ac:dyDescent="0.3"/>
    <row r="48" spans="1:10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8">
    <mergeCell ref="B37:D37"/>
    <mergeCell ref="I37:J37"/>
    <mergeCell ref="B38:D38"/>
    <mergeCell ref="B34:E34"/>
    <mergeCell ref="B35:E35"/>
    <mergeCell ref="F35:H35"/>
    <mergeCell ref="I35:J35"/>
    <mergeCell ref="B36:E36"/>
  </mergeCells>
  <pageMargins left="0.7" right="0.7" top="0.75" bottom="0.75" header="0.3" footer="0.3"/>
  <pageSetup orientation="landscape"/>
  <headerFooter differentOddEven="1" differentFirst="1">
    <oddHeader>&amp;CAUDITOR'S OFFICE, MADISON COUNTY
STATEMENT OF SEMI-ANNUAL APPORTIONMENT OF TAXES
MADE AT THE FIRST HALF REAL ESTATE SETTLEMENT TAX YEAR 2025, WITH THE COUNTY TREASURER FOR SOMERFORD TWP</oddHeader>
    <evenHeader>&amp;CAUDITOR'S OFFICE, MADISON COUNTY
STATEMENT OF SEMI-ANNUAL APPORTIONMENT OF TAXES
MADE AT THE FIRST HALF REAL ESTATE SETTLEMENT TAX YEAR 2025, WITH THE COUNTY TREASURER FOR SOMERFORD TWP</evenHeader>
    <firstHeader>&amp;CAUDITOR'S OFFICE, MADISON COUNTY
STATEMENT OF SEMI-ANNUAL APPORTIONMENT OF TAXES
MADE AT THE FIRST HALF REAL ESTATE SETTLEMENT TAX YEAR 2025, WITH THE COUNTY TREASURER FOR SOMERFORD TWP</first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J99"/>
  <sheetViews>
    <sheetView workbookViewId="0"/>
  </sheetViews>
  <sheetFormatPr defaultRowHeight="12.45" customHeight="1" x14ac:dyDescent="0.3"/>
  <cols>
    <col min="1" max="1" width="23" customWidth="1"/>
    <col min="2" max="6" width="11" style="2" customWidth="1"/>
    <col min="7" max="7" width="11" customWidth="1"/>
  </cols>
  <sheetData>
    <row r="2" spans="1:7" ht="29.95" customHeight="1" x14ac:dyDescent="0.3">
      <c r="A2" s="1" t="s">
        <v>0</v>
      </c>
      <c r="B2" s="3" t="s">
        <v>138</v>
      </c>
      <c r="C2" s="3" t="s">
        <v>139</v>
      </c>
      <c r="D2" s="3" t="s">
        <v>140</v>
      </c>
      <c r="E2" s="3" t="s">
        <v>141</v>
      </c>
      <c r="F2" s="3" t="s">
        <v>142</v>
      </c>
      <c r="G2" s="1" t="s">
        <v>1</v>
      </c>
    </row>
    <row r="3" spans="1:7" ht="11.95" customHeight="1" x14ac:dyDescent="0.3">
      <c r="A3" s="1" t="s">
        <v>2</v>
      </c>
    </row>
    <row r="4" spans="1:7" ht="11.95" customHeight="1" x14ac:dyDescent="0.3">
      <c r="A4" s="4" t="s">
        <v>3</v>
      </c>
      <c r="B4" s="5">
        <v>22873.83</v>
      </c>
      <c r="C4" s="5">
        <v>8178.28</v>
      </c>
      <c r="D4" s="5">
        <v>10698.09</v>
      </c>
      <c r="E4" s="5">
        <v>6109.73</v>
      </c>
      <c r="F4" s="5">
        <v>4582.05</v>
      </c>
      <c r="G4" s="14">
        <f t="shared" ref="G4:G10" si="0">SUM(B4:F4)</f>
        <v>52441.979999999996</v>
      </c>
    </row>
    <row r="5" spans="1:7" ht="11.95" customHeight="1" x14ac:dyDescent="0.3">
      <c r="A5" s="6" t="s">
        <v>4</v>
      </c>
      <c r="B5" s="7">
        <v>124.96</v>
      </c>
      <c r="C5" s="7">
        <v>17.190000000000001</v>
      </c>
      <c r="D5" s="7">
        <v>94.62</v>
      </c>
      <c r="E5" s="7">
        <v>47.78</v>
      </c>
      <c r="F5" s="7">
        <v>36.96</v>
      </c>
      <c r="G5" s="13">
        <f t="shared" si="0"/>
        <v>321.51</v>
      </c>
    </row>
    <row r="6" spans="1:7" ht="11.95" customHeight="1" x14ac:dyDescent="0.3">
      <c r="A6" s="6" t="s">
        <v>5</v>
      </c>
      <c r="B6" s="7">
        <v>6577.14</v>
      </c>
      <c r="C6" s="7">
        <v>2583.79</v>
      </c>
      <c r="D6" s="7">
        <v>5261.7</v>
      </c>
      <c r="E6" s="7">
        <v>2630.85</v>
      </c>
      <c r="F6" s="7">
        <v>1973.13</v>
      </c>
      <c r="G6" s="15">
        <f t="shared" si="0"/>
        <v>19026.61</v>
      </c>
    </row>
    <row r="7" spans="1:7" ht="11.95" customHeight="1" x14ac:dyDescent="0.3">
      <c r="A7" s="4" t="s">
        <v>6</v>
      </c>
      <c r="B7" s="5">
        <f>SUM(B4:B6)</f>
        <v>29575.93</v>
      </c>
      <c r="C7" s="5">
        <f>SUM(C4:C6)</f>
        <v>10779.259999999998</v>
      </c>
      <c r="D7" s="5">
        <f>SUM(D4:D6)</f>
        <v>16054.41</v>
      </c>
      <c r="E7" s="5">
        <f>SUM(E4:E6)</f>
        <v>8788.3599999999988</v>
      </c>
      <c r="F7" s="5">
        <f>SUM(F4:F6)</f>
        <v>6592.14</v>
      </c>
      <c r="G7" s="13">
        <f t="shared" si="0"/>
        <v>71790.100000000006</v>
      </c>
    </row>
    <row r="8" spans="1:7" ht="11.95" customHeight="1" x14ac:dyDescent="0.3">
      <c r="A8" s="6" t="s">
        <v>7</v>
      </c>
      <c r="B8" s="7">
        <v>423.24</v>
      </c>
      <c r="C8" s="7">
        <v>70.599999999999994</v>
      </c>
      <c r="D8" s="7">
        <v>199.96</v>
      </c>
      <c r="E8" s="7">
        <v>125.55</v>
      </c>
      <c r="F8" s="7">
        <v>94.27</v>
      </c>
      <c r="G8" s="13">
        <f t="shared" si="0"/>
        <v>913.62</v>
      </c>
    </row>
    <row r="9" spans="1:7" ht="11.95" customHeight="1" x14ac:dyDescent="0.3">
      <c r="A9" s="6" t="s">
        <v>8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13">
        <f t="shared" si="0"/>
        <v>0</v>
      </c>
    </row>
    <row r="10" spans="1:7" ht="11.95" customHeight="1" x14ac:dyDescent="0.3">
      <c r="A10" s="8" t="s">
        <v>9</v>
      </c>
      <c r="B10" s="9">
        <f>SUM(B7:B8) - B9</f>
        <v>29999.170000000002</v>
      </c>
      <c r="C10" s="9">
        <f>SUM(C7:C8) - C9</f>
        <v>10849.859999999999</v>
      </c>
      <c r="D10" s="9">
        <f>SUM(D7:D8) - D9</f>
        <v>16254.369999999999</v>
      </c>
      <c r="E10" s="9">
        <f>SUM(E7:E8) - E9</f>
        <v>8913.909999999998</v>
      </c>
      <c r="F10" s="9">
        <f>SUM(F7:F8) - F9</f>
        <v>6686.4100000000008</v>
      </c>
      <c r="G10" s="16">
        <f t="shared" si="0"/>
        <v>72703.72</v>
      </c>
    </row>
    <row r="11" spans="1:7" ht="6.05" customHeight="1" x14ac:dyDescent="0.3"/>
    <row r="12" spans="1:7" ht="11.95" customHeight="1" x14ac:dyDescent="0.3">
      <c r="A12" s="10" t="s">
        <v>10</v>
      </c>
    </row>
    <row r="13" spans="1:7" ht="11.95" customHeight="1" x14ac:dyDescent="0.3">
      <c r="A13" s="4" t="s">
        <v>11</v>
      </c>
      <c r="B13" s="5">
        <v>1900.42</v>
      </c>
      <c r="C13" s="5">
        <v>670.69</v>
      </c>
      <c r="D13" s="5">
        <v>888.91</v>
      </c>
      <c r="E13" s="5">
        <v>0</v>
      </c>
      <c r="F13" s="5">
        <v>0</v>
      </c>
      <c r="G13" s="14">
        <f t="shared" ref="G13:G20" si="1">SUM(B13:F13)</f>
        <v>3460.02</v>
      </c>
    </row>
    <row r="14" spans="1:7" ht="11.95" customHeight="1" x14ac:dyDescent="0.3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13">
        <f t="shared" si="1"/>
        <v>0</v>
      </c>
    </row>
    <row r="15" spans="1:7" ht="11.95" customHeight="1" x14ac:dyDescent="0.3">
      <c r="A15" s="6" t="s">
        <v>13</v>
      </c>
      <c r="B15" s="7">
        <v>91.85</v>
      </c>
      <c r="C15" s="7">
        <v>25.29</v>
      </c>
      <c r="D15" s="7">
        <v>42.9</v>
      </c>
      <c r="E15" s="7">
        <v>0</v>
      </c>
      <c r="F15" s="7">
        <v>0</v>
      </c>
      <c r="G15" s="13">
        <f t="shared" si="1"/>
        <v>160.04</v>
      </c>
    </row>
    <row r="16" spans="1:7" ht="11.95" customHeight="1" x14ac:dyDescent="0.3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13">
        <f t="shared" si="1"/>
        <v>0</v>
      </c>
    </row>
    <row r="17" spans="1:7" ht="11.95" customHeight="1" x14ac:dyDescent="0.3">
      <c r="A17" s="6" t="s">
        <v>15</v>
      </c>
      <c r="B17" s="7">
        <v>187.07</v>
      </c>
      <c r="C17" s="7">
        <v>32.26</v>
      </c>
      <c r="D17" s="7">
        <v>87.61</v>
      </c>
      <c r="E17" s="7">
        <v>56.04</v>
      </c>
      <c r="F17" s="7">
        <v>42.14</v>
      </c>
      <c r="G17" s="13">
        <f t="shared" si="1"/>
        <v>405.12</v>
      </c>
    </row>
    <row r="18" spans="1:7" ht="11.95" customHeight="1" x14ac:dyDescent="0.3">
      <c r="A18" s="6" t="s">
        <v>16</v>
      </c>
      <c r="B18" s="7">
        <v>17.16</v>
      </c>
      <c r="C18" s="7">
        <v>0</v>
      </c>
      <c r="D18" s="7">
        <v>8.02</v>
      </c>
      <c r="E18" s="7">
        <v>5.14</v>
      </c>
      <c r="F18" s="7">
        <v>3.86</v>
      </c>
      <c r="G18" s="15">
        <f t="shared" si="1"/>
        <v>34.18</v>
      </c>
    </row>
    <row r="19" spans="1:7" ht="11.95" customHeight="1" x14ac:dyDescent="0.3">
      <c r="A19" s="4" t="s">
        <v>17</v>
      </c>
      <c r="B19" s="5">
        <f>SUM(B13:B18)</f>
        <v>2196.5</v>
      </c>
      <c r="C19" s="5">
        <f>SUM(C13:C18)</f>
        <v>728.24</v>
      </c>
      <c r="D19" s="5">
        <f>SUM(D13:D18)</f>
        <v>1027.44</v>
      </c>
      <c r="E19" s="5">
        <f>SUM(E13:E18)</f>
        <v>61.18</v>
      </c>
      <c r="F19" s="5">
        <f>SUM(F13:F18)</f>
        <v>46</v>
      </c>
      <c r="G19" s="16">
        <f t="shared" si="1"/>
        <v>4059.3599999999997</v>
      </c>
    </row>
    <row r="20" spans="1:7" ht="11.95" customHeight="1" x14ac:dyDescent="0.3">
      <c r="A20" s="1" t="s">
        <v>18</v>
      </c>
      <c r="B20" s="9">
        <f>B10-B19</f>
        <v>27802.670000000002</v>
      </c>
      <c r="C20" s="9">
        <f>C10-C19</f>
        <v>10121.619999999999</v>
      </c>
      <c r="D20" s="9">
        <f>D10-D19</f>
        <v>15226.929999999998</v>
      </c>
      <c r="E20" s="9">
        <f>E10-E19</f>
        <v>8852.7299999999977</v>
      </c>
      <c r="F20" s="9">
        <f>F10-F19</f>
        <v>6640.4100000000008</v>
      </c>
      <c r="G20" s="16">
        <f t="shared" si="1"/>
        <v>68644.36</v>
      </c>
    </row>
    <row r="21" spans="1:7" ht="6.05" customHeight="1" x14ac:dyDescent="0.3"/>
    <row r="22" spans="1:7" ht="11.95" customHeight="1" x14ac:dyDescent="0.3">
      <c r="A22" s="10" t="s">
        <v>19</v>
      </c>
    </row>
    <row r="23" spans="1:7" ht="11.95" customHeight="1" x14ac:dyDescent="0.3">
      <c r="A23" s="4" t="s">
        <v>20</v>
      </c>
      <c r="B23" s="5">
        <v>469.27</v>
      </c>
      <c r="C23" s="5">
        <v>169.71</v>
      </c>
      <c r="D23" s="5">
        <v>254.3</v>
      </c>
      <c r="E23" s="5">
        <v>139.41999999999999</v>
      </c>
      <c r="F23" s="5">
        <v>104.61</v>
      </c>
      <c r="G23" s="14">
        <f t="shared" ref="G23:G28" si="2">SUM(B23:F23)</f>
        <v>1137.31</v>
      </c>
    </row>
    <row r="24" spans="1:7" ht="11.95" customHeight="1" x14ac:dyDescent="0.3">
      <c r="A24" s="6" t="s">
        <v>21</v>
      </c>
      <c r="B24" s="7">
        <v>20.28</v>
      </c>
      <c r="C24" s="7">
        <v>3.52</v>
      </c>
      <c r="D24" s="7">
        <v>9.6</v>
      </c>
      <c r="E24" s="7">
        <v>6.02</v>
      </c>
      <c r="F24" s="7">
        <v>4.5199999999999996</v>
      </c>
      <c r="G24" s="13">
        <f t="shared" si="2"/>
        <v>43.94</v>
      </c>
    </row>
    <row r="25" spans="1:7" ht="11.95" customHeight="1" x14ac:dyDescent="0.3">
      <c r="A25" s="6" t="s">
        <v>22</v>
      </c>
      <c r="B25" s="7">
        <v>2.46</v>
      </c>
      <c r="C25" s="7">
        <v>0</v>
      </c>
      <c r="D25" s="7">
        <v>0</v>
      </c>
      <c r="E25" s="7">
        <v>0</v>
      </c>
      <c r="F25" s="7">
        <v>0</v>
      </c>
      <c r="G25" s="13">
        <f t="shared" si="2"/>
        <v>2.46</v>
      </c>
    </row>
    <row r="26" spans="1:7" ht="11.95" customHeight="1" x14ac:dyDescent="0.3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13">
        <f t="shared" si="2"/>
        <v>0</v>
      </c>
    </row>
    <row r="27" spans="1:7" ht="11.95" customHeight="1" x14ac:dyDescent="0.3">
      <c r="A27" s="6" t="s">
        <v>24</v>
      </c>
      <c r="B27" s="7">
        <v>235.42</v>
      </c>
      <c r="C27" s="7">
        <v>0</v>
      </c>
      <c r="D27" s="7">
        <v>0</v>
      </c>
      <c r="E27" s="7">
        <v>0</v>
      </c>
      <c r="F27" s="7">
        <v>0</v>
      </c>
      <c r="G27" s="13">
        <f t="shared" si="2"/>
        <v>235.42</v>
      </c>
    </row>
    <row r="28" spans="1:7" ht="11.95" customHeight="1" x14ac:dyDescent="0.3">
      <c r="A28" s="8" t="s">
        <v>25</v>
      </c>
      <c r="B28" s="9">
        <f>SUM(B23:B27)</f>
        <v>727.43</v>
      </c>
      <c r="C28" s="9">
        <f>SUM(C23:C27)</f>
        <v>173.23000000000002</v>
      </c>
      <c r="D28" s="9">
        <f>SUM(D23:D27)</f>
        <v>263.90000000000003</v>
      </c>
      <c r="E28" s="9">
        <f>SUM(E23:E27)</f>
        <v>145.44</v>
      </c>
      <c r="F28" s="9">
        <f>SUM(F23:F27)</f>
        <v>109.13</v>
      </c>
      <c r="G28" s="16">
        <f t="shared" si="2"/>
        <v>1419.13</v>
      </c>
    </row>
    <row r="29" spans="1:7" ht="6.05" customHeight="1" x14ac:dyDescent="0.3"/>
    <row r="30" spans="1:7" ht="11.95" customHeight="1" x14ac:dyDescent="0.3">
      <c r="A30" s="8" t="s">
        <v>26</v>
      </c>
      <c r="B30" s="9">
        <f>B20-B28</f>
        <v>27075.24</v>
      </c>
      <c r="C30" s="9">
        <f>C20-C28</f>
        <v>9948.39</v>
      </c>
      <c r="D30" s="9">
        <f>D20-D28</f>
        <v>14963.029999999999</v>
      </c>
      <c r="E30" s="9">
        <f>E20-E28</f>
        <v>8707.2899999999972</v>
      </c>
      <c r="F30" s="9">
        <f>F20-F28</f>
        <v>6531.2800000000007</v>
      </c>
      <c r="G30" s="16">
        <f>SUM(B30:F30)</f>
        <v>67225.23</v>
      </c>
    </row>
    <row r="31" spans="1:7" ht="11.95" customHeight="1" x14ac:dyDescent="0.3">
      <c r="A31" s="6" t="s">
        <v>27</v>
      </c>
      <c r="B31" s="7">
        <v>17.16</v>
      </c>
      <c r="C31" s="7">
        <v>0</v>
      </c>
      <c r="D31" s="7">
        <v>8.02</v>
      </c>
      <c r="E31" s="7">
        <v>5.14</v>
      </c>
      <c r="F31" s="7">
        <v>3.86</v>
      </c>
      <c r="G31" s="13">
        <f>SUM(B31:F31)</f>
        <v>34.18</v>
      </c>
    </row>
    <row r="32" spans="1:7" ht="11.95" customHeight="1" x14ac:dyDescent="0.3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13">
        <f>SUM(B32:F32)</f>
        <v>0</v>
      </c>
    </row>
    <row r="33" spans="1:10" ht="11.95" customHeight="1" x14ac:dyDescent="0.3">
      <c r="A33" s="1" t="s">
        <v>29</v>
      </c>
      <c r="B33" s="9">
        <f>B30-SUM(B31:B32)</f>
        <v>27058.080000000002</v>
      </c>
      <c r="C33" s="9">
        <f>C30-SUM(C31:C32)</f>
        <v>9948.39</v>
      </c>
      <c r="D33" s="9">
        <f>D30-SUM(D31:D32)</f>
        <v>14955.009999999998</v>
      </c>
      <c r="E33" s="9">
        <f>E30-SUM(E31:E32)</f>
        <v>8702.1499999999978</v>
      </c>
      <c r="F33" s="9">
        <f>F30-SUM(F31:F32)</f>
        <v>6527.420000000001</v>
      </c>
      <c r="G33" s="16">
        <f>SUM(B33:F33)</f>
        <v>67191.049999999988</v>
      </c>
    </row>
    <row r="34" spans="1:10" ht="11.95" customHeight="1" x14ac:dyDescent="0.3">
      <c r="B34" s="17" t="s">
        <v>31</v>
      </c>
      <c r="C34" s="22"/>
      <c r="D34" s="22"/>
      <c r="E34" s="22"/>
    </row>
    <row r="35" spans="1:10" ht="11.95" customHeight="1" x14ac:dyDescent="0.3">
      <c r="B35" s="17" t="s">
        <v>32</v>
      </c>
      <c r="C35" s="22"/>
      <c r="D35" s="22"/>
      <c r="E35" s="22"/>
      <c r="F35" s="21" t="s">
        <v>33</v>
      </c>
      <c r="G35" s="19"/>
      <c r="H35" s="19"/>
      <c r="I35" s="20" t="s">
        <v>34</v>
      </c>
      <c r="J35" s="18"/>
    </row>
    <row r="36" spans="1:10" ht="11.95" customHeight="1" x14ac:dyDescent="0.3">
      <c r="B36" s="17" t="s">
        <v>35</v>
      </c>
      <c r="C36" s="22"/>
      <c r="D36" s="22"/>
      <c r="E36" s="22"/>
    </row>
    <row r="37" spans="1:10" ht="11.95" customHeight="1" x14ac:dyDescent="0.3">
      <c r="B37" s="21"/>
      <c r="C37" s="21"/>
      <c r="D37" s="21"/>
      <c r="F37" s="12"/>
      <c r="G37" s="11"/>
      <c r="H37" s="11"/>
      <c r="I37" s="20" t="s">
        <v>36</v>
      </c>
      <c r="J37" s="18"/>
    </row>
    <row r="38" spans="1:10" ht="11.95" customHeight="1" x14ac:dyDescent="0.3">
      <c r="B38" s="17" t="s">
        <v>37</v>
      </c>
      <c r="C38" s="22"/>
      <c r="D38" s="22"/>
    </row>
    <row r="39" spans="1:10" ht="11.95" customHeight="1" x14ac:dyDescent="0.3"/>
    <row r="40" spans="1:10" ht="11.95" customHeight="1" x14ac:dyDescent="0.3"/>
    <row r="41" spans="1:10" ht="11.95" customHeight="1" x14ac:dyDescent="0.3"/>
    <row r="42" spans="1:10" ht="11.95" customHeight="1" x14ac:dyDescent="0.3"/>
    <row r="43" spans="1:10" ht="11.95" customHeight="1" x14ac:dyDescent="0.3"/>
    <row r="44" spans="1:10" ht="11.95" customHeight="1" x14ac:dyDescent="0.3"/>
    <row r="45" spans="1:10" ht="11.95" customHeight="1" x14ac:dyDescent="0.3"/>
    <row r="46" spans="1:10" ht="11.95" customHeight="1" x14ac:dyDescent="0.3"/>
    <row r="47" spans="1:10" ht="11.95" customHeight="1" x14ac:dyDescent="0.3"/>
    <row r="48" spans="1:10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8">
    <mergeCell ref="B37:D37"/>
    <mergeCell ref="I37:J37"/>
    <mergeCell ref="B38:D38"/>
    <mergeCell ref="B34:E34"/>
    <mergeCell ref="B35:E35"/>
    <mergeCell ref="F35:H35"/>
    <mergeCell ref="I35:J35"/>
    <mergeCell ref="B36:E36"/>
  </mergeCells>
  <pageMargins left="0.7" right="0.7" top="0.75" bottom="0.75" header="0.3" footer="0.3"/>
  <pageSetup orientation="landscape"/>
  <headerFooter differentOddEven="1" differentFirst="1">
    <oddHeader>&amp;CAUDITOR'S OFFICE, MADISON COUNTY
STATEMENT OF SEMI-ANNUAL APPORTIONMENT OF TAXES
MADE AT THE FIRST HALF REAL ESTATE SETTLEMENT TAX YEAR 2025, WITH THE COUNTY TREASURER FOR STOKES TWP</oddHeader>
    <evenHeader>&amp;CAUDITOR'S OFFICE, MADISON COUNTY
STATEMENT OF SEMI-ANNUAL APPORTIONMENT OF TAXES
MADE AT THE FIRST HALF REAL ESTATE SETTLEMENT TAX YEAR 2025, WITH THE COUNTY TREASURER FOR STOKES TWP</evenHeader>
    <firstHeader>&amp;CAUDITOR'S OFFICE, MADISON COUNTY
STATEMENT OF SEMI-ANNUAL APPORTIONMENT OF TAXES
MADE AT THE FIRST HALF REAL ESTATE SETTLEMENT TAX YEAR 2025, WITH THE COUNTY TREASURER FOR STOKES TWP</first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J99"/>
  <sheetViews>
    <sheetView workbookViewId="0"/>
  </sheetViews>
  <sheetFormatPr defaultRowHeight="12.45" customHeight="1" x14ac:dyDescent="0.3"/>
  <cols>
    <col min="1" max="1" width="23" customWidth="1"/>
    <col min="2" max="2" width="11" style="2" customWidth="1"/>
    <col min="3" max="3" width="11" customWidth="1"/>
  </cols>
  <sheetData>
    <row r="2" spans="1:3" ht="29.95" customHeight="1" x14ac:dyDescent="0.3">
      <c r="A2" s="1" t="s">
        <v>0</v>
      </c>
      <c r="B2" s="3" t="s">
        <v>113</v>
      </c>
      <c r="C2" s="1" t="s">
        <v>1</v>
      </c>
    </row>
    <row r="3" spans="1:3" ht="11.95" customHeight="1" x14ac:dyDescent="0.3">
      <c r="A3" s="1" t="s">
        <v>2</v>
      </c>
    </row>
    <row r="4" spans="1:3" ht="11.95" customHeight="1" x14ac:dyDescent="0.3">
      <c r="A4" s="4" t="s">
        <v>3</v>
      </c>
      <c r="B4" s="5">
        <v>52015.72</v>
      </c>
      <c r="C4" s="14">
        <f t="shared" ref="C4:C10" si="0">SUM(B4)</f>
        <v>52015.72</v>
      </c>
    </row>
    <row r="5" spans="1:3" ht="11.95" customHeight="1" x14ac:dyDescent="0.3">
      <c r="A5" s="6" t="s">
        <v>4</v>
      </c>
      <c r="B5" s="7">
        <v>1257.57</v>
      </c>
      <c r="C5" s="13">
        <f t="shared" si="0"/>
        <v>1257.57</v>
      </c>
    </row>
    <row r="6" spans="1:3" ht="11.95" customHeight="1" x14ac:dyDescent="0.3">
      <c r="A6" s="6" t="s">
        <v>5</v>
      </c>
      <c r="B6" s="7">
        <v>3899.9</v>
      </c>
      <c r="C6" s="15">
        <f t="shared" si="0"/>
        <v>3899.9</v>
      </c>
    </row>
    <row r="7" spans="1:3" ht="11.95" customHeight="1" x14ac:dyDescent="0.3">
      <c r="A7" s="4" t="s">
        <v>6</v>
      </c>
      <c r="B7" s="5">
        <f>SUM(B4:B6)</f>
        <v>57173.19</v>
      </c>
      <c r="C7" s="13">
        <f t="shared" si="0"/>
        <v>57173.19</v>
      </c>
    </row>
    <row r="8" spans="1:3" ht="11.95" customHeight="1" x14ac:dyDescent="0.3">
      <c r="A8" s="6" t="s">
        <v>7</v>
      </c>
      <c r="B8" s="7">
        <v>2897.53</v>
      </c>
      <c r="C8" s="13">
        <f t="shared" si="0"/>
        <v>2897.53</v>
      </c>
    </row>
    <row r="9" spans="1:3" ht="11.95" customHeight="1" x14ac:dyDescent="0.3">
      <c r="A9" s="6" t="s">
        <v>8</v>
      </c>
      <c r="B9" s="7">
        <v>0</v>
      </c>
      <c r="C9" s="13">
        <f t="shared" si="0"/>
        <v>0</v>
      </c>
    </row>
    <row r="10" spans="1:3" ht="11.95" customHeight="1" x14ac:dyDescent="0.3">
      <c r="A10" s="8" t="s">
        <v>9</v>
      </c>
      <c r="B10" s="9">
        <f>SUM(B7:B8) - B9</f>
        <v>60070.720000000001</v>
      </c>
      <c r="C10" s="16">
        <f t="shared" si="0"/>
        <v>60070.720000000001</v>
      </c>
    </row>
    <row r="11" spans="1:3" ht="6.05" customHeight="1" x14ac:dyDescent="0.3"/>
    <row r="12" spans="1:3" ht="11.95" customHeight="1" x14ac:dyDescent="0.3">
      <c r="A12" s="10" t="s">
        <v>10</v>
      </c>
    </row>
    <row r="13" spans="1:3" ht="11.95" customHeight="1" x14ac:dyDescent="0.3">
      <c r="A13" s="4" t="s">
        <v>11</v>
      </c>
      <c r="B13" s="5">
        <v>4654.18</v>
      </c>
      <c r="C13" s="14">
        <f t="shared" ref="C13:C20" si="1">SUM(B13)</f>
        <v>4654.18</v>
      </c>
    </row>
    <row r="14" spans="1:3" ht="11.95" customHeight="1" x14ac:dyDescent="0.3">
      <c r="A14" s="6" t="s">
        <v>12</v>
      </c>
      <c r="B14" s="7">
        <v>-77.06</v>
      </c>
      <c r="C14" s="13">
        <f t="shared" si="1"/>
        <v>-77.06</v>
      </c>
    </row>
    <row r="15" spans="1:3" ht="11.95" customHeight="1" x14ac:dyDescent="0.3">
      <c r="A15" s="6" t="s">
        <v>13</v>
      </c>
      <c r="B15" s="7">
        <v>553.69000000000005</v>
      </c>
      <c r="C15" s="13">
        <f t="shared" si="1"/>
        <v>553.69000000000005</v>
      </c>
    </row>
    <row r="16" spans="1:3" ht="11.95" customHeight="1" x14ac:dyDescent="0.3">
      <c r="A16" s="6" t="s">
        <v>14</v>
      </c>
      <c r="B16" s="7">
        <v>0</v>
      </c>
      <c r="C16" s="13">
        <f t="shared" si="1"/>
        <v>0</v>
      </c>
    </row>
    <row r="17" spans="1:3" ht="11.95" customHeight="1" x14ac:dyDescent="0.3">
      <c r="A17" s="6" t="s">
        <v>15</v>
      </c>
      <c r="B17" s="7">
        <v>648.36</v>
      </c>
      <c r="C17" s="13">
        <f t="shared" si="1"/>
        <v>648.36</v>
      </c>
    </row>
    <row r="18" spans="1:3" ht="11.95" customHeight="1" x14ac:dyDescent="0.3">
      <c r="A18" s="6" t="s">
        <v>16</v>
      </c>
      <c r="B18" s="7">
        <v>0</v>
      </c>
      <c r="C18" s="15">
        <f t="shared" si="1"/>
        <v>0</v>
      </c>
    </row>
    <row r="19" spans="1:3" ht="11.95" customHeight="1" x14ac:dyDescent="0.3">
      <c r="A19" s="4" t="s">
        <v>17</v>
      </c>
      <c r="B19" s="5">
        <f>SUM(B13:B18)</f>
        <v>5779.1699999999992</v>
      </c>
      <c r="C19" s="16">
        <f t="shared" si="1"/>
        <v>5779.1699999999992</v>
      </c>
    </row>
    <row r="20" spans="1:3" ht="11.95" customHeight="1" x14ac:dyDescent="0.3">
      <c r="A20" s="1" t="s">
        <v>18</v>
      </c>
      <c r="B20" s="9">
        <f>B10-B19</f>
        <v>54291.55</v>
      </c>
      <c r="C20" s="16">
        <f t="shared" si="1"/>
        <v>54291.55</v>
      </c>
    </row>
    <row r="21" spans="1:3" ht="6.05" customHeight="1" x14ac:dyDescent="0.3"/>
    <row r="22" spans="1:3" ht="11.95" customHeight="1" x14ac:dyDescent="0.3">
      <c r="A22" s="10" t="s">
        <v>19</v>
      </c>
    </row>
    <row r="23" spans="1:3" ht="11.95" customHeight="1" x14ac:dyDescent="0.3">
      <c r="A23" s="4" t="s">
        <v>20</v>
      </c>
      <c r="B23" s="5">
        <v>939.75</v>
      </c>
      <c r="C23" s="14">
        <f t="shared" ref="C23:C28" si="2">SUM(B23)</f>
        <v>939.75</v>
      </c>
    </row>
    <row r="24" spans="1:3" ht="11.95" customHeight="1" x14ac:dyDescent="0.3">
      <c r="A24" s="6" t="s">
        <v>21</v>
      </c>
      <c r="B24" s="7">
        <v>148.76</v>
      </c>
      <c r="C24" s="13">
        <f t="shared" si="2"/>
        <v>148.76</v>
      </c>
    </row>
    <row r="25" spans="1:3" ht="11.95" customHeight="1" x14ac:dyDescent="0.3">
      <c r="A25" s="6" t="s">
        <v>22</v>
      </c>
      <c r="B25" s="7">
        <v>3.55</v>
      </c>
      <c r="C25" s="13">
        <f t="shared" si="2"/>
        <v>3.55</v>
      </c>
    </row>
    <row r="26" spans="1:3" ht="11.95" customHeight="1" x14ac:dyDescent="0.3">
      <c r="A26" s="6" t="s">
        <v>23</v>
      </c>
      <c r="B26" s="7">
        <v>0</v>
      </c>
      <c r="C26" s="13">
        <f t="shared" si="2"/>
        <v>0</v>
      </c>
    </row>
    <row r="27" spans="1:3" ht="11.95" customHeight="1" x14ac:dyDescent="0.3">
      <c r="A27" s="6" t="s">
        <v>24</v>
      </c>
      <c r="B27" s="7">
        <v>577.85</v>
      </c>
      <c r="C27" s="13">
        <f t="shared" si="2"/>
        <v>577.85</v>
      </c>
    </row>
    <row r="28" spans="1:3" ht="11.95" customHeight="1" x14ac:dyDescent="0.3">
      <c r="A28" s="8" t="s">
        <v>25</v>
      </c>
      <c r="B28" s="9">
        <f>SUM(B23:B27)</f>
        <v>1669.9099999999999</v>
      </c>
      <c r="C28" s="16">
        <f t="shared" si="2"/>
        <v>1669.9099999999999</v>
      </c>
    </row>
    <row r="29" spans="1:3" ht="6.05" customHeight="1" x14ac:dyDescent="0.3"/>
    <row r="30" spans="1:3" ht="11.95" customHeight="1" x14ac:dyDescent="0.3">
      <c r="A30" s="8" t="s">
        <v>26</v>
      </c>
      <c r="B30" s="9">
        <f>B20-B28</f>
        <v>52621.64</v>
      </c>
      <c r="C30" s="16">
        <f>SUM(B30)</f>
        <v>52621.64</v>
      </c>
    </row>
    <row r="31" spans="1:3" ht="11.95" customHeight="1" x14ac:dyDescent="0.3">
      <c r="A31" s="6" t="s">
        <v>27</v>
      </c>
      <c r="B31" s="7">
        <v>0</v>
      </c>
      <c r="C31" s="13">
        <f>SUM(B31)</f>
        <v>0</v>
      </c>
    </row>
    <row r="32" spans="1:3" ht="11.95" customHeight="1" x14ac:dyDescent="0.3">
      <c r="A32" s="6" t="s">
        <v>28</v>
      </c>
      <c r="B32" s="7">
        <v>0</v>
      </c>
      <c r="C32" s="13">
        <f>SUM(B32)</f>
        <v>0</v>
      </c>
    </row>
    <row r="33" spans="1:10" ht="11.95" customHeight="1" x14ac:dyDescent="0.3">
      <c r="A33" s="1" t="s">
        <v>29</v>
      </c>
      <c r="B33" s="9">
        <f>B30-SUM(B31:B32)</f>
        <v>52621.64</v>
      </c>
      <c r="C33" s="16">
        <f>SUM(B33)</f>
        <v>52621.64</v>
      </c>
    </row>
    <row r="34" spans="1:10" ht="11.95" customHeight="1" x14ac:dyDescent="0.3">
      <c r="B34" s="17" t="s">
        <v>31</v>
      </c>
      <c r="C34" s="18"/>
      <c r="D34" s="18"/>
      <c r="E34" s="18"/>
    </row>
    <row r="35" spans="1:10" ht="11.95" customHeight="1" x14ac:dyDescent="0.3">
      <c r="B35" s="17" t="s">
        <v>32</v>
      </c>
      <c r="C35" s="18"/>
      <c r="D35" s="18"/>
      <c r="E35" s="18"/>
      <c r="F35" s="19" t="s">
        <v>33</v>
      </c>
      <c r="G35" s="19"/>
      <c r="H35" s="19"/>
      <c r="I35" s="20" t="s">
        <v>34</v>
      </c>
      <c r="J35" s="18"/>
    </row>
    <row r="36" spans="1:10" ht="11.95" customHeight="1" x14ac:dyDescent="0.3">
      <c r="B36" s="17" t="s">
        <v>35</v>
      </c>
      <c r="C36" s="18"/>
      <c r="D36" s="18"/>
      <c r="E36" s="18"/>
    </row>
    <row r="37" spans="1:10" ht="11.95" customHeight="1" x14ac:dyDescent="0.3">
      <c r="B37" s="21"/>
      <c r="C37" s="19"/>
      <c r="D37" s="19"/>
      <c r="F37" s="11"/>
      <c r="G37" s="11"/>
      <c r="H37" s="11"/>
      <c r="I37" s="20" t="s">
        <v>36</v>
      </c>
      <c r="J37" s="18"/>
    </row>
    <row r="38" spans="1:10" ht="11.95" customHeight="1" x14ac:dyDescent="0.3">
      <c r="B38" s="17" t="s">
        <v>37</v>
      </c>
      <c r="C38" s="18"/>
      <c r="D38" s="18"/>
    </row>
    <row r="39" spans="1:10" ht="11.95" customHeight="1" x14ac:dyDescent="0.3"/>
    <row r="40" spans="1:10" ht="11.95" customHeight="1" x14ac:dyDescent="0.3"/>
    <row r="41" spans="1:10" ht="11.95" customHeight="1" x14ac:dyDescent="0.3"/>
    <row r="42" spans="1:10" ht="11.95" customHeight="1" x14ac:dyDescent="0.3"/>
    <row r="43" spans="1:10" ht="11.95" customHeight="1" x14ac:dyDescent="0.3"/>
    <row r="44" spans="1:10" ht="11.95" customHeight="1" x14ac:dyDescent="0.3"/>
    <row r="45" spans="1:10" ht="11.95" customHeight="1" x14ac:dyDescent="0.3"/>
    <row r="46" spans="1:10" ht="11.95" customHeight="1" x14ac:dyDescent="0.3"/>
    <row r="47" spans="1:10" ht="11.95" customHeight="1" x14ac:dyDescent="0.3"/>
    <row r="48" spans="1:10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8">
    <mergeCell ref="B37:D37"/>
    <mergeCell ref="I37:J37"/>
    <mergeCell ref="B38:D38"/>
    <mergeCell ref="B34:E34"/>
    <mergeCell ref="B35:E35"/>
    <mergeCell ref="F35:H35"/>
    <mergeCell ref="I35:J35"/>
    <mergeCell ref="B36:E36"/>
  </mergeCells>
  <pageMargins left="0.7" right="0.7" top="0.75" bottom="0.75" header="0.3" footer="0.3"/>
  <pageSetup orientation="landscape"/>
  <headerFooter differentOddEven="1" differentFirst="1">
    <oddHeader>&amp;CAUDITOR'S OFFICE, MADISON COUNTY
STATEMENT OF SEMI-ANNUAL APPORTIONMENT OF TAXES
MADE AT THE FIRST HALF REAL ESTATE SETTLEMENT TAX YEAR 2025, WITH THE COUNTY TREASURER FOR UNION TWP</oddHeader>
    <evenHeader>&amp;CAUDITOR'S OFFICE, MADISON COUNTY
STATEMENT OF SEMI-ANNUAL APPORTIONMENT OF TAXES
MADE AT THE FIRST HALF REAL ESTATE SETTLEMENT TAX YEAR 2025, WITH THE COUNTY TREASURER FOR UNION TWP</evenHeader>
    <firstHeader>&amp;CAUDITOR'S OFFICE, MADISON COUNTY
STATEMENT OF SEMI-ANNUAL APPORTIONMENT OF TAXES
MADE AT THE FIRST HALF REAL ESTATE SETTLEMENT TAX YEAR 2025, WITH THE COUNTY TREASURER FOR UNION TWP</first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J99"/>
  <sheetViews>
    <sheetView workbookViewId="0"/>
  </sheetViews>
  <sheetFormatPr defaultRowHeight="12.45" customHeight="1" x14ac:dyDescent="0.3"/>
  <cols>
    <col min="1" max="1" width="23" customWidth="1"/>
    <col min="2" max="3" width="11" style="2" customWidth="1"/>
    <col min="4" max="4" width="11" customWidth="1"/>
  </cols>
  <sheetData>
    <row r="2" spans="1:4" ht="29.95" customHeight="1" x14ac:dyDescent="0.3">
      <c r="A2" s="1" t="s">
        <v>0</v>
      </c>
      <c r="B2" s="3" t="s">
        <v>130</v>
      </c>
      <c r="C2" s="3" t="s">
        <v>143</v>
      </c>
      <c r="D2" s="1" t="s">
        <v>1</v>
      </c>
    </row>
    <row r="3" spans="1:4" ht="11.95" customHeight="1" x14ac:dyDescent="0.3">
      <c r="A3" s="1" t="s">
        <v>2</v>
      </c>
    </row>
    <row r="4" spans="1:4" ht="11.95" customHeight="1" x14ac:dyDescent="0.3">
      <c r="A4" s="4" t="s">
        <v>3</v>
      </c>
      <c r="B4" s="5">
        <v>46440.71</v>
      </c>
      <c r="C4" s="5">
        <v>5134.16</v>
      </c>
      <c r="D4" s="14">
        <f t="shared" ref="D4:D10" si="0">SUM(B4:C4)</f>
        <v>51574.869999999995</v>
      </c>
    </row>
    <row r="5" spans="1:4" ht="11.95" customHeight="1" x14ac:dyDescent="0.3">
      <c r="A5" s="6" t="s">
        <v>4</v>
      </c>
      <c r="B5" s="7">
        <v>65625</v>
      </c>
      <c r="C5" s="7">
        <v>7176.05</v>
      </c>
      <c r="D5" s="13">
        <f t="shared" si="0"/>
        <v>72801.05</v>
      </c>
    </row>
    <row r="6" spans="1:4" ht="11.95" customHeight="1" x14ac:dyDescent="0.3">
      <c r="A6" s="6" t="s">
        <v>5</v>
      </c>
      <c r="B6" s="7">
        <v>6211.79</v>
      </c>
      <c r="C6" s="7">
        <v>690.2</v>
      </c>
      <c r="D6" s="15">
        <f t="shared" si="0"/>
        <v>6901.99</v>
      </c>
    </row>
    <row r="7" spans="1:4" ht="11.95" customHeight="1" x14ac:dyDescent="0.3">
      <c r="A7" s="4" t="s">
        <v>6</v>
      </c>
      <c r="B7" s="5">
        <f>SUM(B4:B6)</f>
        <v>118277.49999999999</v>
      </c>
      <c r="C7" s="5">
        <f>SUM(C4:C6)</f>
        <v>13000.41</v>
      </c>
      <c r="D7" s="13">
        <f t="shared" si="0"/>
        <v>131277.90999999997</v>
      </c>
    </row>
    <row r="8" spans="1:4" ht="11.95" customHeight="1" x14ac:dyDescent="0.3">
      <c r="A8" s="6" t="s">
        <v>7</v>
      </c>
      <c r="B8" s="7">
        <v>6901.93</v>
      </c>
      <c r="C8" s="7">
        <v>766.87</v>
      </c>
      <c r="D8" s="13">
        <f t="shared" si="0"/>
        <v>7668.8</v>
      </c>
    </row>
    <row r="9" spans="1:4" ht="11.95" customHeight="1" x14ac:dyDescent="0.3">
      <c r="A9" s="6" t="s">
        <v>8</v>
      </c>
      <c r="B9" s="7">
        <v>39867.82</v>
      </c>
      <c r="C9" s="7">
        <v>4404.18</v>
      </c>
      <c r="D9" s="13">
        <f t="shared" si="0"/>
        <v>44272</v>
      </c>
    </row>
    <row r="10" spans="1:4" ht="11.95" customHeight="1" x14ac:dyDescent="0.3">
      <c r="A10" s="8" t="s">
        <v>9</v>
      </c>
      <c r="B10" s="9">
        <f>SUM(B7:B8) - B9</f>
        <v>85311.609999999986</v>
      </c>
      <c r="C10" s="9">
        <f>SUM(C7:C8) - C9</f>
        <v>9363.1</v>
      </c>
      <c r="D10" s="16">
        <f t="shared" si="0"/>
        <v>94674.709999999992</v>
      </c>
    </row>
    <row r="11" spans="1:4" ht="6.05" customHeight="1" x14ac:dyDescent="0.3"/>
    <row r="12" spans="1:4" ht="11.95" customHeight="1" x14ac:dyDescent="0.3">
      <c r="A12" s="10" t="s">
        <v>10</v>
      </c>
    </row>
    <row r="13" spans="1:4" ht="11.95" customHeight="1" x14ac:dyDescent="0.3">
      <c r="A13" s="4" t="s">
        <v>11</v>
      </c>
      <c r="B13" s="5">
        <v>4333.49</v>
      </c>
      <c r="C13" s="5">
        <v>478.92</v>
      </c>
      <c r="D13" s="14">
        <f t="shared" ref="D13:D20" si="1">SUM(B13:C13)</f>
        <v>4812.41</v>
      </c>
    </row>
    <row r="14" spans="1:4" ht="11.95" customHeight="1" x14ac:dyDescent="0.3">
      <c r="A14" s="6" t="s">
        <v>12</v>
      </c>
      <c r="B14" s="7">
        <v>0</v>
      </c>
      <c r="C14" s="7">
        <v>0</v>
      </c>
      <c r="D14" s="13">
        <f t="shared" si="1"/>
        <v>0</v>
      </c>
    </row>
    <row r="15" spans="1:4" ht="11.95" customHeight="1" x14ac:dyDescent="0.3">
      <c r="A15" s="6" t="s">
        <v>13</v>
      </c>
      <c r="B15" s="7">
        <v>748.14</v>
      </c>
      <c r="C15" s="7">
        <v>83.29</v>
      </c>
      <c r="D15" s="13">
        <f t="shared" si="1"/>
        <v>831.43</v>
      </c>
    </row>
    <row r="16" spans="1:4" ht="11.95" customHeight="1" x14ac:dyDescent="0.3">
      <c r="A16" s="6" t="s">
        <v>14</v>
      </c>
      <c r="B16" s="7">
        <v>0</v>
      </c>
      <c r="C16" s="7">
        <v>0</v>
      </c>
      <c r="D16" s="13">
        <f t="shared" si="1"/>
        <v>0</v>
      </c>
    </row>
    <row r="17" spans="1:4" ht="11.95" customHeight="1" x14ac:dyDescent="0.3">
      <c r="A17" s="6" t="s">
        <v>15</v>
      </c>
      <c r="B17" s="7">
        <v>1192.3900000000001</v>
      </c>
      <c r="C17" s="7">
        <v>131.22999999999999</v>
      </c>
      <c r="D17" s="13">
        <f t="shared" si="1"/>
        <v>1323.6200000000001</v>
      </c>
    </row>
    <row r="18" spans="1:4" ht="11.95" customHeight="1" x14ac:dyDescent="0.3">
      <c r="A18" s="6" t="s">
        <v>16</v>
      </c>
      <c r="B18" s="7">
        <v>32</v>
      </c>
      <c r="C18" s="7">
        <v>3.56</v>
      </c>
      <c r="D18" s="15">
        <f t="shared" si="1"/>
        <v>35.56</v>
      </c>
    </row>
    <row r="19" spans="1:4" ht="11.95" customHeight="1" x14ac:dyDescent="0.3">
      <c r="A19" s="4" t="s">
        <v>17</v>
      </c>
      <c r="B19" s="5">
        <f>SUM(B13:B18)</f>
        <v>6306.02</v>
      </c>
      <c r="C19" s="5">
        <f>SUM(C13:C18)</f>
        <v>697</v>
      </c>
      <c r="D19" s="16">
        <f t="shared" si="1"/>
        <v>7003.02</v>
      </c>
    </row>
    <row r="20" spans="1:4" ht="11.95" customHeight="1" x14ac:dyDescent="0.3">
      <c r="A20" s="1" t="s">
        <v>18</v>
      </c>
      <c r="B20" s="9">
        <f>B10-B19</f>
        <v>79005.589999999982</v>
      </c>
      <c r="C20" s="9">
        <f>C10-C19</f>
        <v>8666.1</v>
      </c>
      <c r="D20" s="16">
        <f t="shared" si="1"/>
        <v>87671.689999999988</v>
      </c>
    </row>
    <row r="21" spans="1:4" ht="6.05" customHeight="1" x14ac:dyDescent="0.3"/>
    <row r="22" spans="1:4" ht="11.95" customHeight="1" x14ac:dyDescent="0.3">
      <c r="A22" s="10" t="s">
        <v>19</v>
      </c>
    </row>
    <row r="23" spans="1:4" ht="11.95" customHeight="1" x14ac:dyDescent="0.3">
      <c r="A23" s="4" t="s">
        <v>20</v>
      </c>
      <c r="B23" s="5">
        <v>1334.59</v>
      </c>
      <c r="C23" s="5">
        <v>146.47</v>
      </c>
      <c r="D23" s="14">
        <f t="shared" ref="D23:D28" si="2">SUM(B23:C23)</f>
        <v>1481.06</v>
      </c>
    </row>
    <row r="24" spans="1:4" ht="11.95" customHeight="1" x14ac:dyDescent="0.3">
      <c r="A24" s="6" t="s">
        <v>21</v>
      </c>
      <c r="B24" s="7">
        <v>130.44</v>
      </c>
      <c r="C24" s="7">
        <v>14.5</v>
      </c>
      <c r="D24" s="13">
        <f t="shared" si="2"/>
        <v>144.94</v>
      </c>
    </row>
    <row r="25" spans="1:4" ht="11.95" customHeight="1" x14ac:dyDescent="0.3">
      <c r="A25" s="6" t="s">
        <v>22</v>
      </c>
      <c r="B25" s="7">
        <v>4.91</v>
      </c>
      <c r="C25" s="7">
        <v>0.54</v>
      </c>
      <c r="D25" s="13">
        <f t="shared" si="2"/>
        <v>5.45</v>
      </c>
    </row>
    <row r="26" spans="1:4" ht="11.95" customHeight="1" x14ac:dyDescent="0.3">
      <c r="A26" s="6" t="s">
        <v>23</v>
      </c>
      <c r="B26" s="7">
        <v>0</v>
      </c>
      <c r="C26" s="7">
        <v>0</v>
      </c>
      <c r="D26" s="13">
        <f t="shared" si="2"/>
        <v>0</v>
      </c>
    </row>
    <row r="27" spans="1:4" ht="11.95" customHeight="1" x14ac:dyDescent="0.3">
      <c r="A27" s="6" t="s">
        <v>24</v>
      </c>
      <c r="B27" s="7">
        <v>833.18</v>
      </c>
      <c r="C27" s="7">
        <v>91.38</v>
      </c>
      <c r="D27" s="13">
        <f t="shared" si="2"/>
        <v>924.56</v>
      </c>
    </row>
    <row r="28" spans="1:4" ht="11.95" customHeight="1" x14ac:dyDescent="0.3">
      <c r="A28" s="8" t="s">
        <v>25</v>
      </c>
      <c r="B28" s="9">
        <f>SUM(B23:B27)</f>
        <v>2303.12</v>
      </c>
      <c r="C28" s="9">
        <f>SUM(C23:C27)</f>
        <v>252.89</v>
      </c>
      <c r="D28" s="16">
        <f t="shared" si="2"/>
        <v>2556.0099999999998</v>
      </c>
    </row>
    <row r="29" spans="1:4" ht="6.05" customHeight="1" x14ac:dyDescent="0.3"/>
    <row r="30" spans="1:4" ht="11.95" customHeight="1" x14ac:dyDescent="0.3">
      <c r="A30" s="8" t="s">
        <v>26</v>
      </c>
      <c r="B30" s="9">
        <f>B20-B28</f>
        <v>76702.469999999987</v>
      </c>
      <c r="C30" s="9">
        <f>C20-C28</f>
        <v>8413.2100000000009</v>
      </c>
      <c r="D30" s="16">
        <f>SUM(B30:C30)</f>
        <v>85115.68</v>
      </c>
    </row>
    <row r="31" spans="1:4" ht="11.95" customHeight="1" x14ac:dyDescent="0.3">
      <c r="A31" s="6" t="s">
        <v>27</v>
      </c>
      <c r="B31" s="7">
        <v>1451.19</v>
      </c>
      <c r="C31" s="7">
        <v>161.25</v>
      </c>
      <c r="D31" s="13">
        <f>SUM(B31:C31)</f>
        <v>1612.44</v>
      </c>
    </row>
    <row r="32" spans="1:4" ht="11.95" customHeight="1" x14ac:dyDescent="0.3">
      <c r="A32" s="6" t="s">
        <v>28</v>
      </c>
      <c r="B32" s="7">
        <v>0</v>
      </c>
      <c r="C32" s="7">
        <v>0</v>
      </c>
      <c r="D32" s="13">
        <f>SUM(B32:C32)</f>
        <v>0</v>
      </c>
    </row>
    <row r="33" spans="1:10" ht="11.95" customHeight="1" x14ac:dyDescent="0.3">
      <c r="A33" s="1" t="s">
        <v>29</v>
      </c>
      <c r="B33" s="9">
        <f>B30-SUM(B31:B32)</f>
        <v>75251.279999999984</v>
      </c>
      <c r="C33" s="9">
        <f>C30-SUM(C31:C32)</f>
        <v>8251.9600000000009</v>
      </c>
      <c r="D33" s="16">
        <f>SUM(B33:C33)</f>
        <v>83503.239999999991</v>
      </c>
    </row>
    <row r="34" spans="1:10" ht="11.95" customHeight="1" x14ac:dyDescent="0.3">
      <c r="B34" s="17" t="s">
        <v>31</v>
      </c>
      <c r="C34" s="22"/>
      <c r="D34" s="18"/>
      <c r="E34" s="18"/>
    </row>
    <row r="35" spans="1:10" ht="11.95" customHeight="1" x14ac:dyDescent="0.3">
      <c r="B35" s="17" t="s">
        <v>32</v>
      </c>
      <c r="C35" s="22"/>
      <c r="D35" s="18"/>
      <c r="E35" s="18"/>
      <c r="F35" s="19" t="s">
        <v>33</v>
      </c>
      <c r="G35" s="19"/>
      <c r="H35" s="19"/>
      <c r="I35" s="20" t="s">
        <v>34</v>
      </c>
      <c r="J35" s="18"/>
    </row>
    <row r="36" spans="1:10" ht="11.95" customHeight="1" x14ac:dyDescent="0.3">
      <c r="B36" s="17" t="s">
        <v>35</v>
      </c>
      <c r="C36" s="22"/>
      <c r="D36" s="18"/>
      <c r="E36" s="18"/>
    </row>
    <row r="37" spans="1:10" ht="11.95" customHeight="1" x14ac:dyDescent="0.3">
      <c r="B37" s="21"/>
      <c r="C37" s="21"/>
      <c r="D37" s="19"/>
      <c r="F37" s="11"/>
      <c r="G37" s="11"/>
      <c r="H37" s="11"/>
      <c r="I37" s="20" t="s">
        <v>36</v>
      </c>
      <c r="J37" s="18"/>
    </row>
    <row r="38" spans="1:10" ht="11.95" customHeight="1" x14ac:dyDescent="0.3">
      <c r="B38" s="17" t="s">
        <v>37</v>
      </c>
      <c r="C38" s="22"/>
      <c r="D38" s="18"/>
    </row>
    <row r="39" spans="1:10" ht="11.95" customHeight="1" x14ac:dyDescent="0.3"/>
    <row r="40" spans="1:10" ht="11.95" customHeight="1" x14ac:dyDescent="0.3"/>
    <row r="41" spans="1:10" ht="11.95" customHeight="1" x14ac:dyDescent="0.3"/>
    <row r="42" spans="1:10" ht="11.95" customHeight="1" x14ac:dyDescent="0.3"/>
    <row r="43" spans="1:10" ht="11.95" customHeight="1" x14ac:dyDescent="0.3"/>
    <row r="44" spans="1:10" ht="11.95" customHeight="1" x14ac:dyDescent="0.3"/>
    <row r="45" spans="1:10" ht="11.95" customHeight="1" x14ac:dyDescent="0.3"/>
    <row r="46" spans="1:10" ht="11.95" customHeight="1" x14ac:dyDescent="0.3"/>
    <row r="47" spans="1:10" ht="11.95" customHeight="1" x14ac:dyDescent="0.3"/>
    <row r="48" spans="1:10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8">
    <mergeCell ref="B37:D37"/>
    <mergeCell ref="I37:J37"/>
    <mergeCell ref="B38:D38"/>
    <mergeCell ref="B34:E34"/>
    <mergeCell ref="B35:E35"/>
    <mergeCell ref="F35:H35"/>
    <mergeCell ref="I35:J35"/>
    <mergeCell ref="B36:E36"/>
  </mergeCells>
  <pageMargins left="0.7" right="0.7" top="0.75" bottom="0.75" header="0.3" footer="0.3"/>
  <pageSetup orientation="landscape"/>
  <headerFooter differentOddEven="1" differentFirst="1">
    <oddHeader>&amp;CAUDITOR'S OFFICE, MADISON COUNTY
STATEMENT OF SEMI-ANNUAL APPORTIONMENT OF TAXES
MADE AT THE FIRST HALF REAL ESTATE SETTLEMENT TAX YEAR 2025, WITH THE COUNTY TREASURER FOR JEFFERSON CORP</oddHeader>
    <evenHeader>&amp;CAUDITOR'S OFFICE, MADISON COUNTY
STATEMENT OF SEMI-ANNUAL APPORTIONMENT OF TAXES
MADE AT THE FIRST HALF REAL ESTATE SETTLEMENT TAX YEAR 2025, WITH THE COUNTY TREASURER FOR JEFFERSON CORP</evenHeader>
    <firstHeader>&amp;CAUDITOR'S OFFICE, MADISON COUNTY
STATEMENT OF SEMI-ANNUAL APPORTIONMENT OF TAXES
MADE AT THE FIRST HALF REAL ESTATE SETTLEMENT TAX YEAR 2025, WITH THE COUNTY TREASURER FOR JEFFERSON CORP</first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J99"/>
  <sheetViews>
    <sheetView workbookViewId="0"/>
  </sheetViews>
  <sheetFormatPr defaultRowHeight="12.45" customHeight="1" x14ac:dyDescent="0.3"/>
  <cols>
    <col min="1" max="1" width="23" customWidth="1"/>
    <col min="2" max="6" width="11" style="2" customWidth="1"/>
    <col min="7" max="7" width="11" customWidth="1"/>
  </cols>
  <sheetData>
    <row r="2" spans="1:7" ht="29.95" customHeight="1" x14ac:dyDescent="0.3">
      <c r="A2" s="1" t="s">
        <v>0</v>
      </c>
      <c r="B2" s="3" t="s">
        <v>144</v>
      </c>
      <c r="C2" s="3" t="s">
        <v>145</v>
      </c>
      <c r="D2" s="3" t="s">
        <v>130</v>
      </c>
      <c r="E2" s="3" t="s">
        <v>146</v>
      </c>
      <c r="F2" s="3" t="s">
        <v>147</v>
      </c>
      <c r="G2" s="1" t="s">
        <v>1</v>
      </c>
    </row>
    <row r="3" spans="1:7" ht="11.95" customHeight="1" x14ac:dyDescent="0.3">
      <c r="A3" s="1" t="s">
        <v>2</v>
      </c>
    </row>
    <row r="4" spans="1:7" ht="11.95" customHeight="1" x14ac:dyDescent="0.3">
      <c r="A4" s="4" t="s">
        <v>3</v>
      </c>
      <c r="B4" s="5">
        <v>48820.53</v>
      </c>
      <c r="C4" s="5">
        <v>73234.95</v>
      </c>
      <c r="D4" s="5">
        <v>109755.51</v>
      </c>
      <c r="E4" s="5">
        <v>48820.53</v>
      </c>
      <c r="F4" s="5">
        <v>149013.93</v>
      </c>
      <c r="G4" s="14">
        <f t="shared" ref="G4:G10" si="0">SUM(B4:F4)</f>
        <v>429645.45</v>
      </c>
    </row>
    <row r="5" spans="1:7" ht="11.95" customHeight="1" x14ac:dyDescent="0.3">
      <c r="A5" s="6" t="s">
        <v>4</v>
      </c>
      <c r="B5" s="7">
        <v>14365.31</v>
      </c>
      <c r="C5" s="7">
        <v>21548.2</v>
      </c>
      <c r="D5" s="7">
        <v>32322.06</v>
      </c>
      <c r="E5" s="7">
        <v>14365.31</v>
      </c>
      <c r="F5" s="7">
        <v>67439.820000000007</v>
      </c>
      <c r="G5" s="13">
        <f t="shared" si="0"/>
        <v>150040.70000000001</v>
      </c>
    </row>
    <row r="6" spans="1:7" ht="11.95" customHeight="1" x14ac:dyDescent="0.3">
      <c r="A6" s="6" t="s">
        <v>5</v>
      </c>
      <c r="B6" s="7">
        <v>2505.54</v>
      </c>
      <c r="C6" s="7">
        <v>3758.3</v>
      </c>
      <c r="D6" s="7">
        <v>5531.41</v>
      </c>
      <c r="E6" s="7">
        <v>2505.54</v>
      </c>
      <c r="F6" s="7">
        <v>13154.03</v>
      </c>
      <c r="G6" s="15">
        <f t="shared" si="0"/>
        <v>27454.82</v>
      </c>
    </row>
    <row r="7" spans="1:7" ht="11.95" customHeight="1" x14ac:dyDescent="0.3">
      <c r="A7" s="4" t="s">
        <v>6</v>
      </c>
      <c r="B7" s="5">
        <f>SUM(B4:B6)</f>
        <v>65691.37999999999</v>
      </c>
      <c r="C7" s="5">
        <f>SUM(C4:C6)</f>
        <v>98541.45</v>
      </c>
      <c r="D7" s="5">
        <f>SUM(D4:D6)</f>
        <v>147608.98000000001</v>
      </c>
      <c r="E7" s="5">
        <f>SUM(E4:E6)</f>
        <v>65691.37999999999</v>
      </c>
      <c r="F7" s="5">
        <f>SUM(F4:F6)</f>
        <v>229607.78</v>
      </c>
      <c r="G7" s="13">
        <f t="shared" si="0"/>
        <v>607140.97</v>
      </c>
    </row>
    <row r="8" spans="1:7" ht="11.95" customHeight="1" x14ac:dyDescent="0.3">
      <c r="A8" s="6" t="s">
        <v>7</v>
      </c>
      <c r="B8" s="7">
        <v>3408.42</v>
      </c>
      <c r="C8" s="7">
        <v>5112.59</v>
      </c>
      <c r="D8" s="7">
        <v>7668.81</v>
      </c>
      <c r="E8" s="7">
        <v>3408.42</v>
      </c>
      <c r="F8" s="7">
        <v>13043.09</v>
      </c>
      <c r="G8" s="13">
        <f t="shared" si="0"/>
        <v>32641.329999999998</v>
      </c>
    </row>
    <row r="9" spans="1:7" ht="11.95" customHeight="1" x14ac:dyDescent="0.3">
      <c r="A9" s="6" t="s">
        <v>8</v>
      </c>
      <c r="B9" s="7">
        <v>973.39</v>
      </c>
      <c r="C9" s="7">
        <v>1460.11</v>
      </c>
      <c r="D9" s="7">
        <v>2190.16</v>
      </c>
      <c r="E9" s="7">
        <v>973.39</v>
      </c>
      <c r="F9" s="7">
        <v>4569.75</v>
      </c>
      <c r="G9" s="13">
        <f t="shared" si="0"/>
        <v>10166.799999999999</v>
      </c>
    </row>
    <row r="10" spans="1:7" ht="11.95" customHeight="1" x14ac:dyDescent="0.3">
      <c r="A10" s="8" t="s">
        <v>9</v>
      </c>
      <c r="B10" s="9">
        <f>SUM(B7:B8) - B9</f>
        <v>68126.409999999989</v>
      </c>
      <c r="C10" s="9">
        <f>SUM(C7:C8) - C9</f>
        <v>102193.93</v>
      </c>
      <c r="D10" s="9">
        <f>SUM(D7:D8) - D9</f>
        <v>153087.63</v>
      </c>
      <c r="E10" s="9">
        <f>SUM(E7:E8) - E9</f>
        <v>68126.409999999989</v>
      </c>
      <c r="F10" s="9">
        <f>SUM(F7:F8) - F9</f>
        <v>238081.12</v>
      </c>
      <c r="G10" s="16">
        <f t="shared" si="0"/>
        <v>629615.5</v>
      </c>
    </row>
    <row r="11" spans="1:7" ht="6.05" customHeight="1" x14ac:dyDescent="0.3"/>
    <row r="12" spans="1:7" ht="11.95" customHeight="1" x14ac:dyDescent="0.3">
      <c r="A12" s="10" t="s">
        <v>10</v>
      </c>
    </row>
    <row r="13" spans="1:7" ht="11.95" customHeight="1" x14ac:dyDescent="0.3">
      <c r="A13" s="4" t="s">
        <v>11</v>
      </c>
      <c r="B13" s="5">
        <v>4535.88</v>
      </c>
      <c r="C13" s="5">
        <v>6804.35</v>
      </c>
      <c r="D13" s="5">
        <v>10196.65</v>
      </c>
      <c r="E13" s="5">
        <v>4535.88</v>
      </c>
      <c r="F13" s="5">
        <v>13840.84</v>
      </c>
      <c r="G13" s="14">
        <f t="shared" ref="G13:G20" si="1">SUM(B13:F13)</f>
        <v>39913.599999999999</v>
      </c>
    </row>
    <row r="14" spans="1:7" ht="11.95" customHeight="1" x14ac:dyDescent="0.3">
      <c r="A14" s="6" t="s">
        <v>12</v>
      </c>
      <c r="B14" s="7">
        <v>-2.93</v>
      </c>
      <c r="C14" s="7">
        <v>-4.41</v>
      </c>
      <c r="D14" s="7">
        <v>-6.61</v>
      </c>
      <c r="E14" s="7">
        <v>-2.93</v>
      </c>
      <c r="F14" s="7">
        <v>-8.9600000000000009</v>
      </c>
      <c r="G14" s="13">
        <f t="shared" si="1"/>
        <v>-25.84</v>
      </c>
    </row>
    <row r="15" spans="1:7" ht="11.95" customHeight="1" x14ac:dyDescent="0.3">
      <c r="A15" s="6" t="s">
        <v>13</v>
      </c>
      <c r="B15" s="7">
        <v>757.46</v>
      </c>
      <c r="C15" s="7">
        <v>1135.9100000000001</v>
      </c>
      <c r="D15" s="7">
        <v>1704.29</v>
      </c>
      <c r="E15" s="7">
        <v>757.46</v>
      </c>
      <c r="F15" s="7">
        <v>2311.9499999999998</v>
      </c>
      <c r="G15" s="13">
        <f t="shared" si="1"/>
        <v>6667.07</v>
      </c>
    </row>
    <row r="16" spans="1:7" ht="11.95" customHeight="1" x14ac:dyDescent="0.3">
      <c r="A16" s="6" t="s">
        <v>14</v>
      </c>
      <c r="B16" s="7">
        <v>1.34</v>
      </c>
      <c r="C16" s="7">
        <v>2</v>
      </c>
      <c r="D16" s="7">
        <v>3</v>
      </c>
      <c r="E16" s="7">
        <v>1.34</v>
      </c>
      <c r="F16" s="7">
        <v>4.0599999999999996</v>
      </c>
      <c r="G16" s="13">
        <f t="shared" si="1"/>
        <v>11.739999999999998</v>
      </c>
    </row>
    <row r="17" spans="1:7" ht="11.95" customHeight="1" x14ac:dyDescent="0.3">
      <c r="A17" s="6" t="s">
        <v>15</v>
      </c>
      <c r="B17" s="7">
        <v>991.59</v>
      </c>
      <c r="C17" s="7">
        <v>1482.67</v>
      </c>
      <c r="D17" s="7">
        <v>2228.85</v>
      </c>
      <c r="E17" s="7">
        <v>991.59</v>
      </c>
      <c r="F17" s="7">
        <v>3019.7</v>
      </c>
      <c r="G17" s="13">
        <f t="shared" si="1"/>
        <v>8714.4000000000015</v>
      </c>
    </row>
    <row r="18" spans="1:7" ht="11.95" customHeight="1" x14ac:dyDescent="0.3">
      <c r="A18" s="6" t="s">
        <v>16</v>
      </c>
      <c r="B18" s="7">
        <v>14.24</v>
      </c>
      <c r="C18" s="7">
        <v>21.36</v>
      </c>
      <c r="D18" s="7">
        <v>32</v>
      </c>
      <c r="E18" s="7">
        <v>14.24</v>
      </c>
      <c r="F18" s="7">
        <v>43.44</v>
      </c>
      <c r="G18" s="15">
        <f t="shared" si="1"/>
        <v>125.27999999999999</v>
      </c>
    </row>
    <row r="19" spans="1:7" ht="11.95" customHeight="1" x14ac:dyDescent="0.3">
      <c r="A19" s="4" t="s">
        <v>17</v>
      </c>
      <c r="B19" s="5">
        <f>SUM(B13:B18)</f>
        <v>6297.58</v>
      </c>
      <c r="C19" s="5">
        <f>SUM(C13:C18)</f>
        <v>9441.880000000001</v>
      </c>
      <c r="D19" s="5">
        <f>SUM(D13:D18)</f>
        <v>14158.179999999998</v>
      </c>
      <c r="E19" s="5">
        <f>SUM(E13:E18)</f>
        <v>6297.58</v>
      </c>
      <c r="F19" s="5">
        <f>SUM(F13:F18)</f>
        <v>19211.03</v>
      </c>
      <c r="G19" s="16">
        <f t="shared" si="1"/>
        <v>55406.25</v>
      </c>
    </row>
    <row r="20" spans="1:7" ht="11.95" customHeight="1" x14ac:dyDescent="0.3">
      <c r="A20" s="1" t="s">
        <v>18</v>
      </c>
      <c r="B20" s="9">
        <f>B10-B19</f>
        <v>61828.829999999987</v>
      </c>
      <c r="C20" s="9">
        <f>C10-C19</f>
        <v>92752.049999999988</v>
      </c>
      <c r="D20" s="9">
        <f>D10-D19</f>
        <v>138929.45000000001</v>
      </c>
      <c r="E20" s="9">
        <f>E10-E19</f>
        <v>61828.829999999987</v>
      </c>
      <c r="F20" s="9">
        <f>F10-F19</f>
        <v>218870.09</v>
      </c>
      <c r="G20" s="16">
        <f t="shared" si="1"/>
        <v>574209.24999999988</v>
      </c>
    </row>
    <row r="21" spans="1:7" ht="6.05" customHeight="1" x14ac:dyDescent="0.3"/>
    <row r="22" spans="1:7" ht="11.95" customHeight="1" x14ac:dyDescent="0.3">
      <c r="A22" s="10" t="s">
        <v>19</v>
      </c>
    </row>
    <row r="23" spans="1:7" ht="11.95" customHeight="1" x14ac:dyDescent="0.3">
      <c r="A23" s="4" t="s">
        <v>20</v>
      </c>
      <c r="B23" s="5">
        <v>1065.76</v>
      </c>
      <c r="C23" s="5">
        <v>1598.73</v>
      </c>
      <c r="D23" s="5">
        <v>2394.89</v>
      </c>
      <c r="E23" s="5">
        <v>1065.76</v>
      </c>
      <c r="F23" s="5">
        <v>3724.53</v>
      </c>
      <c r="G23" s="14">
        <f t="shared" ref="G23:G28" si="2">SUM(B23:F23)</f>
        <v>9849.67</v>
      </c>
    </row>
    <row r="24" spans="1:7" ht="11.95" customHeight="1" x14ac:dyDescent="0.3">
      <c r="A24" s="6" t="s">
        <v>21</v>
      </c>
      <c r="B24" s="7">
        <v>169.78</v>
      </c>
      <c r="C24" s="7">
        <v>254.66</v>
      </c>
      <c r="D24" s="7">
        <v>382.02</v>
      </c>
      <c r="E24" s="7">
        <v>169.78</v>
      </c>
      <c r="F24" s="7">
        <v>650.22</v>
      </c>
      <c r="G24" s="13">
        <f t="shared" si="2"/>
        <v>1626.46</v>
      </c>
    </row>
    <row r="25" spans="1:7" ht="11.95" customHeight="1" x14ac:dyDescent="0.3">
      <c r="A25" s="6" t="s">
        <v>22</v>
      </c>
      <c r="B25" s="7">
        <v>0</v>
      </c>
      <c r="C25" s="7">
        <v>16.170000000000002</v>
      </c>
      <c r="D25" s="7">
        <v>24.25</v>
      </c>
      <c r="E25" s="7">
        <v>0</v>
      </c>
      <c r="F25" s="7">
        <v>0</v>
      </c>
      <c r="G25" s="13">
        <f t="shared" si="2"/>
        <v>40.42</v>
      </c>
    </row>
    <row r="26" spans="1:7" ht="11.95" customHeight="1" x14ac:dyDescent="0.3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13">
        <f t="shared" si="2"/>
        <v>0</v>
      </c>
    </row>
    <row r="27" spans="1:7" ht="11.95" customHeight="1" x14ac:dyDescent="0.3">
      <c r="A27" s="6" t="s">
        <v>24</v>
      </c>
      <c r="B27" s="7">
        <v>0</v>
      </c>
      <c r="C27" s="7">
        <v>1156.69</v>
      </c>
      <c r="D27" s="7">
        <v>1732.56</v>
      </c>
      <c r="E27" s="7">
        <v>0</v>
      </c>
      <c r="F27" s="7">
        <v>0</v>
      </c>
      <c r="G27" s="13">
        <f t="shared" si="2"/>
        <v>2889.25</v>
      </c>
    </row>
    <row r="28" spans="1:7" ht="11.95" customHeight="1" x14ac:dyDescent="0.3">
      <c r="A28" s="8" t="s">
        <v>25</v>
      </c>
      <c r="B28" s="9">
        <f>SUM(B23:B27)</f>
        <v>1235.54</v>
      </c>
      <c r="C28" s="9">
        <f>SUM(C23:C27)</f>
        <v>3026.25</v>
      </c>
      <c r="D28" s="9">
        <f>SUM(D23:D27)</f>
        <v>4533.7199999999993</v>
      </c>
      <c r="E28" s="9">
        <f>SUM(E23:E27)</f>
        <v>1235.54</v>
      </c>
      <c r="F28" s="9">
        <f>SUM(F23:F27)</f>
        <v>4374.75</v>
      </c>
      <c r="G28" s="16">
        <f t="shared" si="2"/>
        <v>14405.8</v>
      </c>
    </row>
    <row r="29" spans="1:7" ht="6.05" customHeight="1" x14ac:dyDescent="0.3"/>
    <row r="30" spans="1:7" ht="11.95" customHeight="1" x14ac:dyDescent="0.3">
      <c r="A30" s="8" t="s">
        <v>26</v>
      </c>
      <c r="B30" s="9">
        <f>B20-B28</f>
        <v>60593.289999999986</v>
      </c>
      <c r="C30" s="9">
        <f>C20-C28</f>
        <v>89725.799999999988</v>
      </c>
      <c r="D30" s="9">
        <f>D20-D28</f>
        <v>134395.73000000001</v>
      </c>
      <c r="E30" s="9">
        <f>E20-E28</f>
        <v>60593.289999999986</v>
      </c>
      <c r="F30" s="9">
        <f>F20-F28</f>
        <v>214495.34</v>
      </c>
      <c r="G30" s="16">
        <f>SUM(B30:F30)</f>
        <v>559803.44999999995</v>
      </c>
    </row>
    <row r="31" spans="1:7" ht="11.95" customHeight="1" x14ac:dyDescent="0.3">
      <c r="A31" s="6" t="s">
        <v>27</v>
      </c>
      <c r="B31" s="7">
        <v>371.18</v>
      </c>
      <c r="C31" s="7">
        <v>556.77</v>
      </c>
      <c r="D31" s="7">
        <v>835.16</v>
      </c>
      <c r="E31" s="7">
        <v>371.18</v>
      </c>
      <c r="F31" s="7">
        <v>1677.42</v>
      </c>
      <c r="G31" s="13">
        <f>SUM(B31:F31)</f>
        <v>3811.71</v>
      </c>
    </row>
    <row r="32" spans="1:7" ht="11.95" customHeight="1" x14ac:dyDescent="0.3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13">
        <f>SUM(B32:F32)</f>
        <v>0</v>
      </c>
    </row>
    <row r="33" spans="1:10" ht="11.95" customHeight="1" x14ac:dyDescent="0.3">
      <c r="A33" s="1" t="s">
        <v>29</v>
      </c>
      <c r="B33" s="9">
        <f>B30-SUM(B31:B32)</f>
        <v>60222.109999999986</v>
      </c>
      <c r="C33" s="9">
        <f>C30-SUM(C31:C32)</f>
        <v>89169.029999999984</v>
      </c>
      <c r="D33" s="9">
        <f>D30-SUM(D31:D32)</f>
        <v>133560.57</v>
      </c>
      <c r="E33" s="9">
        <f>E30-SUM(E31:E32)</f>
        <v>60222.109999999986</v>
      </c>
      <c r="F33" s="9">
        <f>F30-SUM(F31:F32)</f>
        <v>212817.91999999998</v>
      </c>
      <c r="G33" s="16">
        <f>SUM(B33:F33)</f>
        <v>555991.74</v>
      </c>
    </row>
    <row r="34" spans="1:10" ht="11.95" customHeight="1" x14ac:dyDescent="0.3">
      <c r="B34" s="17" t="s">
        <v>31</v>
      </c>
      <c r="C34" s="22"/>
      <c r="D34" s="22"/>
      <c r="E34" s="22"/>
    </row>
    <row r="35" spans="1:10" ht="11.95" customHeight="1" x14ac:dyDescent="0.3">
      <c r="B35" s="17" t="s">
        <v>32</v>
      </c>
      <c r="C35" s="22"/>
      <c r="D35" s="22"/>
      <c r="E35" s="22"/>
      <c r="F35" s="21" t="s">
        <v>33</v>
      </c>
      <c r="G35" s="19"/>
      <c r="H35" s="19"/>
      <c r="I35" s="20" t="s">
        <v>34</v>
      </c>
      <c r="J35" s="18"/>
    </row>
    <row r="36" spans="1:10" ht="11.95" customHeight="1" x14ac:dyDescent="0.3">
      <c r="B36" s="17" t="s">
        <v>35</v>
      </c>
      <c r="C36" s="22"/>
      <c r="D36" s="22"/>
      <c r="E36" s="22"/>
    </row>
    <row r="37" spans="1:10" ht="11.95" customHeight="1" x14ac:dyDescent="0.3">
      <c r="B37" s="21"/>
      <c r="C37" s="21"/>
      <c r="D37" s="21"/>
      <c r="F37" s="12"/>
      <c r="G37" s="11"/>
      <c r="H37" s="11"/>
      <c r="I37" s="20" t="s">
        <v>36</v>
      </c>
      <c r="J37" s="18"/>
    </row>
    <row r="38" spans="1:10" ht="11.95" customHeight="1" x14ac:dyDescent="0.3">
      <c r="B38" s="17" t="s">
        <v>37</v>
      </c>
      <c r="C38" s="22"/>
      <c r="D38" s="22"/>
    </row>
    <row r="39" spans="1:10" ht="11.95" customHeight="1" x14ac:dyDescent="0.3"/>
    <row r="40" spans="1:10" ht="11.95" customHeight="1" x14ac:dyDescent="0.3"/>
    <row r="41" spans="1:10" ht="11.95" customHeight="1" x14ac:dyDescent="0.3"/>
    <row r="42" spans="1:10" ht="11.95" customHeight="1" x14ac:dyDescent="0.3"/>
    <row r="43" spans="1:10" ht="11.95" customHeight="1" x14ac:dyDescent="0.3"/>
    <row r="44" spans="1:10" ht="11.95" customHeight="1" x14ac:dyDescent="0.3"/>
    <row r="45" spans="1:10" ht="11.95" customHeight="1" x14ac:dyDescent="0.3"/>
    <row r="46" spans="1:10" ht="11.95" customHeight="1" x14ac:dyDescent="0.3"/>
    <row r="47" spans="1:10" ht="11.95" customHeight="1" x14ac:dyDescent="0.3"/>
    <row r="48" spans="1:10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8">
    <mergeCell ref="B37:D37"/>
    <mergeCell ref="I37:J37"/>
    <mergeCell ref="B38:D38"/>
    <mergeCell ref="B34:E34"/>
    <mergeCell ref="B35:E35"/>
    <mergeCell ref="F35:H35"/>
    <mergeCell ref="I35:J35"/>
    <mergeCell ref="B36:E36"/>
  </mergeCells>
  <pageMargins left="0.7" right="0.7" top="0.75" bottom="0.75" header="0.3" footer="0.3"/>
  <pageSetup orientation="landscape"/>
  <headerFooter differentOddEven="1" differentFirst="1">
    <oddHeader>&amp;CAUDITOR'S OFFICE, MADISON COUNTY
STATEMENT OF SEMI-ANNUAL APPORTIONMENT OF TAXES
MADE AT THE FIRST HALF REAL ESTATE SETTLEMENT TAX YEAR 2025, WITH THE COUNTY TREASURER FOR LONDON CITY</oddHeader>
    <evenHeader>&amp;CAUDITOR'S OFFICE, MADISON COUNTY
STATEMENT OF SEMI-ANNUAL APPORTIONMENT OF TAXES
MADE AT THE FIRST HALF REAL ESTATE SETTLEMENT TAX YEAR 2025, WITH THE COUNTY TREASURER FOR LONDON CITY</evenHeader>
    <firstHeader>&amp;CAUDITOR'S OFFICE, MADISON COUNTY
STATEMENT OF SEMI-ANNUAL APPORTIONMENT OF TAXES
MADE AT THE FIRST HALF REAL ESTATE SETTLEMENT TAX YEAR 2025, WITH THE COUNTY TREASURER FOR LONDON CITY</first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J99"/>
  <sheetViews>
    <sheetView workbookViewId="0"/>
  </sheetViews>
  <sheetFormatPr defaultRowHeight="12.45" customHeight="1" x14ac:dyDescent="0.3"/>
  <cols>
    <col min="1" max="1" width="23" customWidth="1"/>
    <col min="2" max="4" width="11" style="2" customWidth="1"/>
    <col min="5" max="5" width="11" customWidth="1"/>
  </cols>
  <sheetData>
    <row r="2" spans="1:5" ht="29.95" customHeight="1" x14ac:dyDescent="0.3">
      <c r="A2" s="1" t="s">
        <v>0</v>
      </c>
      <c r="B2" s="3" t="s">
        <v>108</v>
      </c>
      <c r="C2" s="3" t="s">
        <v>148</v>
      </c>
      <c r="D2" s="3" t="s">
        <v>149</v>
      </c>
      <c r="E2" s="1" t="s">
        <v>1</v>
      </c>
    </row>
    <row r="3" spans="1:5" ht="11.95" customHeight="1" x14ac:dyDescent="0.3">
      <c r="A3" s="1" t="s">
        <v>2</v>
      </c>
    </row>
    <row r="4" spans="1:5" ht="11.95" customHeight="1" x14ac:dyDescent="0.3">
      <c r="A4" s="4" t="s">
        <v>3</v>
      </c>
      <c r="B4" s="5">
        <v>1330.38</v>
      </c>
      <c r="C4" s="5">
        <v>4603.8</v>
      </c>
      <c r="D4" s="5">
        <v>4789.95</v>
      </c>
      <c r="E4" s="14">
        <f t="shared" ref="E4:E10" si="0">SUM(B4:D4)</f>
        <v>10724.130000000001</v>
      </c>
    </row>
    <row r="5" spans="1:5" ht="11.95" customHeight="1" x14ac:dyDescent="0.3">
      <c r="A5" s="6" t="s">
        <v>4</v>
      </c>
      <c r="B5" s="7">
        <v>77.680000000000007</v>
      </c>
      <c r="C5" s="7">
        <v>390.12</v>
      </c>
      <c r="D5" s="7">
        <v>403.56</v>
      </c>
      <c r="E5" s="13">
        <f t="shared" si="0"/>
        <v>871.36</v>
      </c>
    </row>
    <row r="6" spans="1:5" ht="11.95" customHeight="1" x14ac:dyDescent="0.3">
      <c r="A6" s="6" t="s">
        <v>5</v>
      </c>
      <c r="B6" s="7">
        <v>48.53</v>
      </c>
      <c r="C6" s="7">
        <v>281.48</v>
      </c>
      <c r="D6" s="7">
        <v>291.2</v>
      </c>
      <c r="E6" s="15">
        <f t="shared" si="0"/>
        <v>621.21</v>
      </c>
    </row>
    <row r="7" spans="1:5" ht="11.95" customHeight="1" x14ac:dyDescent="0.3">
      <c r="A7" s="4" t="s">
        <v>6</v>
      </c>
      <c r="B7" s="5">
        <f>SUM(B4:B6)</f>
        <v>1456.5900000000001</v>
      </c>
      <c r="C7" s="5">
        <f>SUM(C4:C6)</f>
        <v>5275.4</v>
      </c>
      <c r="D7" s="5">
        <f>SUM(D4:D6)</f>
        <v>5484.71</v>
      </c>
      <c r="E7" s="13">
        <f t="shared" si="0"/>
        <v>12216.7</v>
      </c>
    </row>
    <row r="8" spans="1:5" ht="11.95" customHeight="1" x14ac:dyDescent="0.3">
      <c r="A8" s="6" t="s">
        <v>7</v>
      </c>
      <c r="B8" s="7">
        <v>108.45</v>
      </c>
      <c r="C8" s="7">
        <v>484.99</v>
      </c>
      <c r="D8" s="7">
        <v>518.54</v>
      </c>
      <c r="E8" s="13">
        <f t="shared" si="0"/>
        <v>1111.98</v>
      </c>
    </row>
    <row r="9" spans="1:5" ht="11.95" customHeight="1" x14ac:dyDescent="0.3">
      <c r="A9" s="6" t="s">
        <v>8</v>
      </c>
      <c r="B9" s="7">
        <v>0</v>
      </c>
      <c r="C9" s="7">
        <v>0</v>
      </c>
      <c r="D9" s="7">
        <v>0</v>
      </c>
      <c r="E9" s="13">
        <f t="shared" si="0"/>
        <v>0</v>
      </c>
    </row>
    <row r="10" spans="1:5" ht="11.95" customHeight="1" x14ac:dyDescent="0.3">
      <c r="A10" s="8" t="s">
        <v>9</v>
      </c>
      <c r="B10" s="9">
        <f>SUM(B7:B8) - B9</f>
        <v>1565.0400000000002</v>
      </c>
      <c r="C10" s="9">
        <f>SUM(C7:C8) - C9</f>
        <v>5760.3899999999994</v>
      </c>
      <c r="D10" s="9">
        <f>SUM(D7:D8) - D9</f>
        <v>6003.25</v>
      </c>
      <c r="E10" s="16">
        <f t="shared" si="0"/>
        <v>13328.68</v>
      </c>
    </row>
    <row r="11" spans="1:5" ht="6.05" customHeight="1" x14ac:dyDescent="0.3"/>
    <row r="12" spans="1:5" ht="11.95" customHeight="1" x14ac:dyDescent="0.3">
      <c r="A12" s="10" t="s">
        <v>10</v>
      </c>
    </row>
    <row r="13" spans="1:5" ht="11.95" customHeight="1" x14ac:dyDescent="0.3">
      <c r="A13" s="4" t="s">
        <v>11</v>
      </c>
      <c r="B13" s="5">
        <v>127.77</v>
      </c>
      <c r="C13" s="5">
        <v>442.13</v>
      </c>
      <c r="D13" s="5">
        <v>0</v>
      </c>
      <c r="E13" s="14">
        <f t="shared" ref="E13:E20" si="1">SUM(B13:D13)</f>
        <v>569.9</v>
      </c>
    </row>
    <row r="14" spans="1:5" ht="11.95" customHeight="1" x14ac:dyDescent="0.3">
      <c r="A14" s="6" t="s">
        <v>12</v>
      </c>
      <c r="B14" s="7">
        <v>0</v>
      </c>
      <c r="C14" s="7">
        <v>0</v>
      </c>
      <c r="D14" s="7">
        <v>0</v>
      </c>
      <c r="E14" s="13">
        <f t="shared" si="1"/>
        <v>0</v>
      </c>
    </row>
    <row r="15" spans="1:5" ht="11.95" customHeight="1" x14ac:dyDescent="0.3">
      <c r="A15" s="6" t="s">
        <v>13</v>
      </c>
      <c r="B15" s="7">
        <v>16.600000000000001</v>
      </c>
      <c r="C15" s="7">
        <v>57.62</v>
      </c>
      <c r="D15" s="7">
        <v>0</v>
      </c>
      <c r="E15" s="13">
        <f t="shared" si="1"/>
        <v>74.22</v>
      </c>
    </row>
    <row r="16" spans="1:5" ht="11.95" customHeight="1" x14ac:dyDescent="0.3">
      <c r="A16" s="6" t="s">
        <v>14</v>
      </c>
      <c r="B16" s="7">
        <v>0</v>
      </c>
      <c r="C16" s="7">
        <v>0</v>
      </c>
      <c r="D16" s="7">
        <v>0</v>
      </c>
      <c r="E16" s="13">
        <f t="shared" si="1"/>
        <v>0</v>
      </c>
    </row>
    <row r="17" spans="1:5" ht="11.95" customHeight="1" x14ac:dyDescent="0.3">
      <c r="A17" s="6" t="s">
        <v>15</v>
      </c>
      <c r="B17" s="7">
        <v>42.54</v>
      </c>
      <c r="C17" s="7">
        <v>147.19</v>
      </c>
      <c r="D17" s="7">
        <v>174.24</v>
      </c>
      <c r="E17" s="13">
        <f t="shared" si="1"/>
        <v>363.97</v>
      </c>
    </row>
    <row r="18" spans="1:5" ht="11.95" customHeight="1" x14ac:dyDescent="0.3">
      <c r="A18" s="6" t="s">
        <v>16</v>
      </c>
      <c r="B18" s="7">
        <v>0</v>
      </c>
      <c r="C18" s="7">
        <v>0</v>
      </c>
      <c r="D18" s="7">
        <v>0</v>
      </c>
      <c r="E18" s="15">
        <f t="shared" si="1"/>
        <v>0</v>
      </c>
    </row>
    <row r="19" spans="1:5" ht="11.95" customHeight="1" x14ac:dyDescent="0.3">
      <c r="A19" s="4" t="s">
        <v>17</v>
      </c>
      <c r="B19" s="5">
        <f>SUM(B13:B18)</f>
        <v>186.91</v>
      </c>
      <c r="C19" s="5">
        <f>SUM(C13:C18)</f>
        <v>646.94000000000005</v>
      </c>
      <c r="D19" s="5">
        <f>SUM(D13:D18)</f>
        <v>174.24</v>
      </c>
      <c r="E19" s="16">
        <f t="shared" si="1"/>
        <v>1008.09</v>
      </c>
    </row>
    <row r="20" spans="1:5" ht="11.95" customHeight="1" x14ac:dyDescent="0.3">
      <c r="A20" s="1" t="s">
        <v>18</v>
      </c>
      <c r="B20" s="9">
        <f>B10-B19</f>
        <v>1378.13</v>
      </c>
      <c r="C20" s="9">
        <f>C10-C19</f>
        <v>5113.4499999999989</v>
      </c>
      <c r="D20" s="9">
        <f>D10-D19</f>
        <v>5829.01</v>
      </c>
      <c r="E20" s="16">
        <f t="shared" si="1"/>
        <v>12320.59</v>
      </c>
    </row>
    <row r="21" spans="1:5" ht="6.05" customHeight="1" x14ac:dyDescent="0.3"/>
    <row r="22" spans="1:5" ht="11.95" customHeight="1" x14ac:dyDescent="0.3">
      <c r="A22" s="10" t="s">
        <v>19</v>
      </c>
    </row>
    <row r="23" spans="1:5" ht="11.95" customHeight="1" x14ac:dyDescent="0.3">
      <c r="A23" s="4" t="s">
        <v>20</v>
      </c>
      <c r="B23" s="5">
        <v>24.48</v>
      </c>
      <c r="C23" s="5">
        <v>90.11</v>
      </c>
      <c r="D23" s="5">
        <v>93.91</v>
      </c>
      <c r="E23" s="14">
        <f t="shared" ref="E23:E28" si="2">SUM(B23:D23)</f>
        <v>208.5</v>
      </c>
    </row>
    <row r="24" spans="1:5" ht="11.95" customHeight="1" x14ac:dyDescent="0.3">
      <c r="A24" s="6" t="s">
        <v>21</v>
      </c>
      <c r="B24" s="7">
        <v>5.42</v>
      </c>
      <c r="C24" s="7">
        <v>24.24</v>
      </c>
      <c r="D24" s="7">
        <v>25.92</v>
      </c>
      <c r="E24" s="13">
        <f t="shared" si="2"/>
        <v>55.58</v>
      </c>
    </row>
    <row r="25" spans="1:5" ht="11.95" customHeight="1" x14ac:dyDescent="0.3">
      <c r="A25" s="6" t="s">
        <v>22</v>
      </c>
      <c r="B25" s="7">
        <v>0.13</v>
      </c>
      <c r="C25" s="7">
        <v>0</v>
      </c>
      <c r="D25" s="7">
        <v>0</v>
      </c>
      <c r="E25" s="13">
        <f t="shared" si="2"/>
        <v>0.13</v>
      </c>
    </row>
    <row r="26" spans="1:5" ht="11.95" customHeight="1" x14ac:dyDescent="0.3">
      <c r="A26" s="6" t="s">
        <v>23</v>
      </c>
      <c r="B26" s="7">
        <v>0</v>
      </c>
      <c r="C26" s="7">
        <v>0</v>
      </c>
      <c r="D26" s="7">
        <v>0</v>
      </c>
      <c r="E26" s="13">
        <f t="shared" si="2"/>
        <v>0</v>
      </c>
    </row>
    <row r="27" spans="1:5" ht="11.95" customHeight="1" x14ac:dyDescent="0.3">
      <c r="A27" s="6" t="s">
        <v>24</v>
      </c>
      <c r="B27" s="7">
        <v>77.2</v>
      </c>
      <c r="C27" s="7">
        <v>0</v>
      </c>
      <c r="D27" s="7">
        <v>0</v>
      </c>
      <c r="E27" s="13">
        <f t="shared" si="2"/>
        <v>77.2</v>
      </c>
    </row>
    <row r="28" spans="1:5" ht="11.95" customHeight="1" x14ac:dyDescent="0.3">
      <c r="A28" s="8" t="s">
        <v>25</v>
      </c>
      <c r="B28" s="9">
        <f>SUM(B23:B27)</f>
        <v>107.23</v>
      </c>
      <c r="C28" s="9">
        <f>SUM(C23:C27)</f>
        <v>114.35</v>
      </c>
      <c r="D28" s="9">
        <f>SUM(D23:D27)</f>
        <v>119.83</v>
      </c>
      <c r="E28" s="16">
        <f t="shared" si="2"/>
        <v>341.40999999999997</v>
      </c>
    </row>
    <row r="29" spans="1:5" ht="6.05" customHeight="1" x14ac:dyDescent="0.3"/>
    <row r="30" spans="1:5" ht="11.95" customHeight="1" x14ac:dyDescent="0.3">
      <c r="A30" s="8" t="s">
        <v>26</v>
      </c>
      <c r="B30" s="9">
        <f>B20-B28</f>
        <v>1270.9000000000001</v>
      </c>
      <c r="C30" s="9">
        <f>C20-C28</f>
        <v>4999.0999999999985</v>
      </c>
      <c r="D30" s="9">
        <f>D20-D28</f>
        <v>5709.18</v>
      </c>
      <c r="E30" s="16">
        <f>SUM(B30:D30)</f>
        <v>11979.179999999998</v>
      </c>
    </row>
    <row r="31" spans="1:5" ht="11.95" customHeight="1" x14ac:dyDescent="0.3">
      <c r="A31" s="6" t="s">
        <v>27</v>
      </c>
      <c r="B31" s="7">
        <v>0</v>
      </c>
      <c r="C31" s="7">
        <v>0</v>
      </c>
      <c r="D31" s="7">
        <v>0</v>
      </c>
      <c r="E31" s="13">
        <f>SUM(B31:D31)</f>
        <v>0</v>
      </c>
    </row>
    <row r="32" spans="1:5" ht="11.95" customHeight="1" x14ac:dyDescent="0.3">
      <c r="A32" s="6" t="s">
        <v>28</v>
      </c>
      <c r="B32" s="7">
        <v>0</v>
      </c>
      <c r="C32" s="7">
        <v>0</v>
      </c>
      <c r="D32" s="7">
        <v>0</v>
      </c>
      <c r="E32" s="13">
        <f>SUM(B32:D32)</f>
        <v>0</v>
      </c>
    </row>
    <row r="33" spans="1:10" ht="11.95" customHeight="1" x14ac:dyDescent="0.3">
      <c r="A33" s="1" t="s">
        <v>29</v>
      </c>
      <c r="B33" s="9">
        <f>B30-SUM(B31:B32)</f>
        <v>1270.9000000000001</v>
      </c>
      <c r="C33" s="9">
        <f>C30-SUM(C31:C32)</f>
        <v>4999.0999999999985</v>
      </c>
      <c r="D33" s="9">
        <f>D30-SUM(D31:D32)</f>
        <v>5709.18</v>
      </c>
      <c r="E33" s="16">
        <f>SUM(B33:D33)</f>
        <v>11979.179999999998</v>
      </c>
    </row>
    <row r="34" spans="1:10" ht="11.95" customHeight="1" x14ac:dyDescent="0.3">
      <c r="B34" s="17" t="s">
        <v>31</v>
      </c>
      <c r="C34" s="22"/>
      <c r="D34" s="22"/>
      <c r="E34" s="18"/>
    </row>
    <row r="35" spans="1:10" ht="11.95" customHeight="1" x14ac:dyDescent="0.3">
      <c r="B35" s="17" t="s">
        <v>32</v>
      </c>
      <c r="C35" s="22"/>
      <c r="D35" s="22"/>
      <c r="E35" s="18"/>
      <c r="F35" s="19" t="s">
        <v>33</v>
      </c>
      <c r="G35" s="19"/>
      <c r="H35" s="19"/>
      <c r="I35" s="20" t="s">
        <v>34</v>
      </c>
      <c r="J35" s="18"/>
    </row>
    <row r="36" spans="1:10" ht="11.95" customHeight="1" x14ac:dyDescent="0.3">
      <c r="B36" s="17" t="s">
        <v>35</v>
      </c>
      <c r="C36" s="22"/>
      <c r="D36" s="22"/>
      <c r="E36" s="18"/>
    </row>
    <row r="37" spans="1:10" ht="11.95" customHeight="1" x14ac:dyDescent="0.3">
      <c r="B37" s="21"/>
      <c r="C37" s="21"/>
      <c r="D37" s="21"/>
      <c r="F37" s="11"/>
      <c r="G37" s="11"/>
      <c r="H37" s="11"/>
      <c r="I37" s="20" t="s">
        <v>36</v>
      </c>
      <c r="J37" s="18"/>
    </row>
    <row r="38" spans="1:10" ht="11.95" customHeight="1" x14ac:dyDescent="0.3">
      <c r="B38" s="17" t="s">
        <v>37</v>
      </c>
      <c r="C38" s="22"/>
      <c r="D38" s="22"/>
    </row>
    <row r="39" spans="1:10" ht="11.95" customHeight="1" x14ac:dyDescent="0.3"/>
    <row r="40" spans="1:10" ht="11.95" customHeight="1" x14ac:dyDescent="0.3"/>
    <row r="41" spans="1:10" ht="11.95" customHeight="1" x14ac:dyDescent="0.3"/>
    <row r="42" spans="1:10" ht="11.95" customHeight="1" x14ac:dyDescent="0.3"/>
    <row r="43" spans="1:10" ht="11.95" customHeight="1" x14ac:dyDescent="0.3"/>
    <row r="44" spans="1:10" ht="11.95" customHeight="1" x14ac:dyDescent="0.3"/>
    <row r="45" spans="1:10" ht="11.95" customHeight="1" x14ac:dyDescent="0.3"/>
    <row r="46" spans="1:10" ht="11.95" customHeight="1" x14ac:dyDescent="0.3"/>
    <row r="47" spans="1:10" ht="11.95" customHeight="1" x14ac:dyDescent="0.3"/>
    <row r="48" spans="1:10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8">
    <mergeCell ref="B37:D37"/>
    <mergeCell ref="I37:J37"/>
    <mergeCell ref="B38:D38"/>
    <mergeCell ref="B34:E34"/>
    <mergeCell ref="B35:E35"/>
    <mergeCell ref="F35:H35"/>
    <mergeCell ref="I35:J35"/>
    <mergeCell ref="B36:E36"/>
  </mergeCells>
  <pageMargins left="0.7" right="0.7" top="0.75" bottom="0.75" header="0.3" footer="0.3"/>
  <pageSetup orientation="landscape"/>
  <headerFooter differentOddEven="1" differentFirst="1">
    <oddHeader>&amp;CAUDITOR'S OFFICE, MADISON COUNTY
STATEMENT OF SEMI-ANNUAL APPORTIONMENT OF TAXES
MADE AT THE FIRST HALF REAL ESTATE SETTLEMENT TAX YEAR 2025, WITH THE COUNTY TREASURER FOR MIDWAY CORP</oddHeader>
    <evenHeader>&amp;CAUDITOR'S OFFICE, MADISON COUNTY
STATEMENT OF SEMI-ANNUAL APPORTIONMENT OF TAXES
MADE AT THE FIRST HALF REAL ESTATE SETTLEMENT TAX YEAR 2025, WITH THE COUNTY TREASURER FOR MIDWAY CORP</evenHeader>
    <firstHeader>&amp;CAUDITOR'S OFFICE, MADISON COUNTY
STATEMENT OF SEMI-ANNUAL APPORTIONMENT OF TAXES
MADE AT THE FIRST HALF REAL ESTATE SETTLEMENT TAX YEAR 2025, WITH THE COUNTY TREASURER FOR MIDWAY CORP</first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J99"/>
  <sheetViews>
    <sheetView workbookViewId="0"/>
  </sheetViews>
  <sheetFormatPr defaultRowHeight="12.45" customHeight="1" x14ac:dyDescent="0.3"/>
  <cols>
    <col min="1" max="1" width="23" customWidth="1"/>
    <col min="2" max="2" width="11" style="2" customWidth="1"/>
    <col min="3" max="3" width="11" customWidth="1"/>
  </cols>
  <sheetData>
    <row r="2" spans="1:3" ht="29.95" customHeight="1" x14ac:dyDescent="0.3">
      <c r="A2" s="1" t="s">
        <v>0</v>
      </c>
      <c r="B2" s="3" t="s">
        <v>138</v>
      </c>
      <c r="C2" s="1" t="s">
        <v>1</v>
      </c>
    </row>
    <row r="3" spans="1:3" ht="11.95" customHeight="1" x14ac:dyDescent="0.3">
      <c r="A3" s="1" t="s">
        <v>2</v>
      </c>
    </row>
    <row r="4" spans="1:3" ht="11.95" customHeight="1" x14ac:dyDescent="0.3">
      <c r="A4" s="4" t="s">
        <v>3</v>
      </c>
      <c r="B4" s="5">
        <v>20848.400000000001</v>
      </c>
      <c r="C4" s="14">
        <f t="shared" ref="C4:C10" si="0">SUM(B4)</f>
        <v>20848.400000000001</v>
      </c>
    </row>
    <row r="5" spans="1:3" ht="11.95" customHeight="1" x14ac:dyDescent="0.3">
      <c r="A5" s="6" t="s">
        <v>4</v>
      </c>
      <c r="B5" s="7">
        <v>5041.0200000000004</v>
      </c>
      <c r="C5" s="13">
        <f t="shared" si="0"/>
        <v>5041.0200000000004</v>
      </c>
    </row>
    <row r="6" spans="1:3" ht="11.95" customHeight="1" x14ac:dyDescent="0.3">
      <c r="A6" s="6" t="s">
        <v>5</v>
      </c>
      <c r="B6" s="7">
        <v>1185.3499999999999</v>
      </c>
      <c r="C6" s="15">
        <f t="shared" si="0"/>
        <v>1185.3499999999999</v>
      </c>
    </row>
    <row r="7" spans="1:3" ht="11.95" customHeight="1" x14ac:dyDescent="0.3">
      <c r="A7" s="4" t="s">
        <v>6</v>
      </c>
      <c r="B7" s="5">
        <f>SUM(B4:B6)</f>
        <v>27074.77</v>
      </c>
      <c r="C7" s="13">
        <f t="shared" si="0"/>
        <v>27074.77</v>
      </c>
    </row>
    <row r="8" spans="1:3" ht="11.95" customHeight="1" x14ac:dyDescent="0.3">
      <c r="A8" s="6" t="s">
        <v>7</v>
      </c>
      <c r="B8" s="7">
        <v>1199.6400000000001</v>
      </c>
      <c r="C8" s="13">
        <f t="shared" si="0"/>
        <v>1199.6400000000001</v>
      </c>
    </row>
    <row r="9" spans="1:3" ht="11.95" customHeight="1" x14ac:dyDescent="0.3">
      <c r="A9" s="6" t="s">
        <v>8</v>
      </c>
      <c r="B9" s="7">
        <v>0</v>
      </c>
      <c r="C9" s="13">
        <f t="shared" si="0"/>
        <v>0</v>
      </c>
    </row>
    <row r="10" spans="1:3" ht="11.95" customHeight="1" x14ac:dyDescent="0.3">
      <c r="A10" s="8" t="s">
        <v>9</v>
      </c>
      <c r="B10" s="9">
        <f>SUM(B7:B8) - B9</f>
        <v>28274.41</v>
      </c>
      <c r="C10" s="16">
        <f t="shared" si="0"/>
        <v>28274.41</v>
      </c>
    </row>
    <row r="11" spans="1:3" ht="6.05" customHeight="1" x14ac:dyDescent="0.3"/>
    <row r="12" spans="1:3" ht="11.95" customHeight="1" x14ac:dyDescent="0.3">
      <c r="A12" s="10" t="s">
        <v>10</v>
      </c>
    </row>
    <row r="13" spans="1:3" ht="11.95" customHeight="1" x14ac:dyDescent="0.3">
      <c r="A13" s="4" t="s">
        <v>11</v>
      </c>
      <c r="B13" s="5">
        <v>1954.77</v>
      </c>
      <c r="C13" s="14">
        <f t="shared" ref="C13:C20" si="1">SUM(B13)</f>
        <v>1954.77</v>
      </c>
    </row>
    <row r="14" spans="1:3" ht="11.95" customHeight="1" x14ac:dyDescent="0.3">
      <c r="A14" s="6" t="s">
        <v>12</v>
      </c>
      <c r="B14" s="7">
        <v>0</v>
      </c>
      <c r="C14" s="13">
        <f t="shared" si="1"/>
        <v>0</v>
      </c>
    </row>
    <row r="15" spans="1:3" ht="11.95" customHeight="1" x14ac:dyDescent="0.3">
      <c r="A15" s="6" t="s">
        <v>13</v>
      </c>
      <c r="B15" s="7">
        <v>299.35000000000002</v>
      </c>
      <c r="C15" s="13">
        <f t="shared" si="1"/>
        <v>299.35000000000002</v>
      </c>
    </row>
    <row r="16" spans="1:3" ht="11.95" customHeight="1" x14ac:dyDescent="0.3">
      <c r="A16" s="6" t="s">
        <v>14</v>
      </c>
      <c r="B16" s="7">
        <v>0</v>
      </c>
      <c r="C16" s="13">
        <f t="shared" si="1"/>
        <v>0</v>
      </c>
    </row>
    <row r="17" spans="1:3" ht="11.95" customHeight="1" x14ac:dyDescent="0.3">
      <c r="A17" s="6" t="s">
        <v>15</v>
      </c>
      <c r="B17" s="7">
        <v>361.78</v>
      </c>
      <c r="C17" s="13">
        <f t="shared" si="1"/>
        <v>361.78</v>
      </c>
    </row>
    <row r="18" spans="1:3" ht="11.95" customHeight="1" x14ac:dyDescent="0.3">
      <c r="A18" s="6" t="s">
        <v>16</v>
      </c>
      <c r="B18" s="7">
        <v>17.16</v>
      </c>
      <c r="C18" s="15">
        <f t="shared" si="1"/>
        <v>17.16</v>
      </c>
    </row>
    <row r="19" spans="1:3" ht="11.95" customHeight="1" x14ac:dyDescent="0.3">
      <c r="A19" s="4" t="s">
        <v>17</v>
      </c>
      <c r="B19" s="5">
        <f>SUM(B13:B18)</f>
        <v>2633.0599999999995</v>
      </c>
      <c r="C19" s="16">
        <f t="shared" si="1"/>
        <v>2633.0599999999995</v>
      </c>
    </row>
    <row r="20" spans="1:3" ht="11.95" customHeight="1" x14ac:dyDescent="0.3">
      <c r="A20" s="1" t="s">
        <v>18</v>
      </c>
      <c r="B20" s="9">
        <f>B10-B19</f>
        <v>25641.35</v>
      </c>
      <c r="C20" s="16">
        <f t="shared" si="1"/>
        <v>25641.35</v>
      </c>
    </row>
    <row r="21" spans="1:3" ht="6.05" customHeight="1" x14ac:dyDescent="0.3"/>
    <row r="22" spans="1:3" ht="11.95" customHeight="1" x14ac:dyDescent="0.3">
      <c r="A22" s="10" t="s">
        <v>19</v>
      </c>
    </row>
    <row r="23" spans="1:3" ht="11.95" customHeight="1" x14ac:dyDescent="0.3">
      <c r="A23" s="4" t="s">
        <v>20</v>
      </c>
      <c r="B23" s="5">
        <v>442.31</v>
      </c>
      <c r="C23" s="14">
        <f t="shared" ref="C23:C28" si="2">SUM(B23)</f>
        <v>442.31</v>
      </c>
    </row>
    <row r="24" spans="1:3" ht="11.95" customHeight="1" x14ac:dyDescent="0.3">
      <c r="A24" s="6" t="s">
        <v>21</v>
      </c>
      <c r="B24" s="7">
        <v>59.12</v>
      </c>
      <c r="C24" s="13">
        <f t="shared" si="2"/>
        <v>59.12</v>
      </c>
    </row>
    <row r="25" spans="1:3" ht="11.95" customHeight="1" x14ac:dyDescent="0.3">
      <c r="A25" s="6" t="s">
        <v>22</v>
      </c>
      <c r="B25" s="7">
        <v>1.82</v>
      </c>
      <c r="C25" s="13">
        <f t="shared" si="2"/>
        <v>1.82</v>
      </c>
    </row>
    <row r="26" spans="1:3" ht="11.95" customHeight="1" x14ac:dyDescent="0.3">
      <c r="A26" s="6" t="s">
        <v>23</v>
      </c>
      <c r="B26" s="7">
        <v>0</v>
      </c>
      <c r="C26" s="13">
        <f t="shared" si="2"/>
        <v>0</v>
      </c>
    </row>
    <row r="27" spans="1:3" ht="11.95" customHeight="1" x14ac:dyDescent="0.3">
      <c r="A27" s="6" t="s">
        <v>24</v>
      </c>
      <c r="B27" s="7">
        <v>385.23</v>
      </c>
      <c r="C27" s="13">
        <f t="shared" si="2"/>
        <v>385.23</v>
      </c>
    </row>
    <row r="28" spans="1:3" ht="11.95" customHeight="1" x14ac:dyDescent="0.3">
      <c r="A28" s="8" t="s">
        <v>25</v>
      </c>
      <c r="B28" s="9">
        <f>SUM(B23:B27)</f>
        <v>888.48</v>
      </c>
      <c r="C28" s="16">
        <f t="shared" si="2"/>
        <v>888.48</v>
      </c>
    </row>
    <row r="29" spans="1:3" ht="6.05" customHeight="1" x14ac:dyDescent="0.3"/>
    <row r="30" spans="1:3" ht="11.95" customHeight="1" x14ac:dyDescent="0.3">
      <c r="A30" s="8" t="s">
        <v>26</v>
      </c>
      <c r="B30" s="9">
        <f>B20-B28</f>
        <v>24752.87</v>
      </c>
      <c r="C30" s="16">
        <f>SUM(B30)</f>
        <v>24752.87</v>
      </c>
    </row>
    <row r="31" spans="1:3" ht="11.95" customHeight="1" x14ac:dyDescent="0.3">
      <c r="A31" s="6" t="s">
        <v>27</v>
      </c>
      <c r="B31" s="7">
        <v>8.58</v>
      </c>
      <c r="C31" s="13">
        <f>SUM(B31)</f>
        <v>8.58</v>
      </c>
    </row>
    <row r="32" spans="1:3" ht="11.95" customHeight="1" x14ac:dyDescent="0.3">
      <c r="A32" s="6" t="s">
        <v>28</v>
      </c>
      <c r="B32" s="7">
        <v>0</v>
      </c>
      <c r="C32" s="13">
        <f>SUM(B32)</f>
        <v>0</v>
      </c>
    </row>
    <row r="33" spans="1:10" ht="11.95" customHeight="1" x14ac:dyDescent="0.3">
      <c r="A33" s="1" t="s">
        <v>29</v>
      </c>
      <c r="B33" s="9">
        <f>B30-SUM(B31:B32)</f>
        <v>24744.289999999997</v>
      </c>
      <c r="C33" s="16">
        <f>SUM(B33)</f>
        <v>24744.289999999997</v>
      </c>
    </row>
    <row r="34" spans="1:10" ht="11.95" customHeight="1" x14ac:dyDescent="0.3">
      <c r="B34" s="17" t="s">
        <v>31</v>
      </c>
      <c r="C34" s="18"/>
      <c r="D34" s="18"/>
      <c r="E34" s="18"/>
    </row>
    <row r="35" spans="1:10" ht="11.95" customHeight="1" x14ac:dyDescent="0.3">
      <c r="B35" s="17" t="s">
        <v>32</v>
      </c>
      <c r="C35" s="18"/>
      <c r="D35" s="18"/>
      <c r="E35" s="18"/>
      <c r="F35" s="19" t="s">
        <v>33</v>
      </c>
      <c r="G35" s="19"/>
      <c r="H35" s="19"/>
      <c r="I35" s="20" t="s">
        <v>34</v>
      </c>
      <c r="J35" s="18"/>
    </row>
    <row r="36" spans="1:10" ht="11.95" customHeight="1" x14ac:dyDescent="0.3">
      <c r="B36" s="17" t="s">
        <v>35</v>
      </c>
      <c r="C36" s="18"/>
      <c r="D36" s="18"/>
      <c r="E36" s="18"/>
    </row>
    <row r="37" spans="1:10" ht="11.95" customHeight="1" x14ac:dyDescent="0.3">
      <c r="B37" s="21"/>
      <c r="C37" s="19"/>
      <c r="D37" s="19"/>
      <c r="F37" s="11"/>
      <c r="G37" s="11"/>
      <c r="H37" s="11"/>
      <c r="I37" s="20" t="s">
        <v>36</v>
      </c>
      <c r="J37" s="18"/>
    </row>
    <row r="38" spans="1:10" ht="11.95" customHeight="1" x14ac:dyDescent="0.3">
      <c r="B38" s="17" t="s">
        <v>37</v>
      </c>
      <c r="C38" s="18"/>
      <c r="D38" s="18"/>
    </row>
    <row r="39" spans="1:10" ht="11.95" customHeight="1" x14ac:dyDescent="0.3"/>
    <row r="40" spans="1:10" ht="11.95" customHeight="1" x14ac:dyDescent="0.3"/>
    <row r="41" spans="1:10" ht="11.95" customHeight="1" x14ac:dyDescent="0.3"/>
    <row r="42" spans="1:10" ht="11.95" customHeight="1" x14ac:dyDescent="0.3"/>
    <row r="43" spans="1:10" ht="11.95" customHeight="1" x14ac:dyDescent="0.3"/>
    <row r="44" spans="1:10" ht="11.95" customHeight="1" x14ac:dyDescent="0.3"/>
    <row r="45" spans="1:10" ht="11.95" customHeight="1" x14ac:dyDescent="0.3"/>
    <row r="46" spans="1:10" ht="11.95" customHeight="1" x14ac:dyDescent="0.3"/>
    <row r="47" spans="1:10" ht="11.95" customHeight="1" x14ac:dyDescent="0.3"/>
    <row r="48" spans="1:10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8">
    <mergeCell ref="B37:D37"/>
    <mergeCell ref="I37:J37"/>
    <mergeCell ref="B38:D38"/>
    <mergeCell ref="B34:E34"/>
    <mergeCell ref="B35:E35"/>
    <mergeCell ref="F35:H35"/>
    <mergeCell ref="I35:J35"/>
    <mergeCell ref="B36:E36"/>
  </mergeCells>
  <pageMargins left="0.7" right="0.7" top="0.75" bottom="0.75" header="0.3" footer="0.3"/>
  <pageSetup orientation="landscape"/>
  <headerFooter differentOddEven="1" differentFirst="1">
    <oddHeader>&amp;CAUDITOR'S OFFICE, MADISON COUNTY
STATEMENT OF SEMI-ANNUAL APPORTIONMENT OF TAXES
MADE AT THE FIRST HALF REAL ESTATE SETTLEMENT TAX YEAR 2025, WITH THE COUNTY TREASURER FOR MT. STERLING CORP</oddHeader>
    <evenHeader>&amp;CAUDITOR'S OFFICE, MADISON COUNTY
STATEMENT OF SEMI-ANNUAL APPORTIONMENT OF TAXES
MADE AT THE FIRST HALF REAL ESTATE SETTLEMENT TAX YEAR 2025, WITH THE COUNTY TREASURER FOR MT. STERLING CORP</evenHeader>
    <firstHeader>&amp;CAUDITOR'S OFFICE, MADISON COUNTY
STATEMENT OF SEMI-ANNUAL APPORTIONMENT OF TAXES
MADE AT THE FIRST HALF REAL ESTATE SETTLEMENT TAX YEAR 2025, WITH THE COUNTY TREASURER FOR MT. STERLING CORP</first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J99"/>
  <sheetViews>
    <sheetView workbookViewId="0"/>
  </sheetViews>
  <sheetFormatPr defaultRowHeight="12.45" customHeight="1" x14ac:dyDescent="0.3"/>
  <cols>
    <col min="1" max="1" width="23" customWidth="1"/>
    <col min="2" max="4" width="11" style="2" customWidth="1"/>
    <col min="5" max="5" width="11" customWidth="1"/>
  </cols>
  <sheetData>
    <row r="2" spans="1:5" ht="29.95" customHeight="1" x14ac:dyDescent="0.3">
      <c r="A2" s="1" t="s">
        <v>0</v>
      </c>
      <c r="B2" s="3" t="s">
        <v>138</v>
      </c>
      <c r="C2" s="3" t="s">
        <v>150</v>
      </c>
      <c r="D2" s="3" t="s">
        <v>151</v>
      </c>
      <c r="E2" s="1" t="s">
        <v>1</v>
      </c>
    </row>
    <row r="3" spans="1:5" ht="11.95" customHeight="1" x14ac:dyDescent="0.3">
      <c r="A3" s="1" t="s">
        <v>2</v>
      </c>
    </row>
    <row r="4" spans="1:5" ht="11.95" customHeight="1" x14ac:dyDescent="0.3">
      <c r="A4" s="4" t="s">
        <v>3</v>
      </c>
      <c r="B4" s="5">
        <v>89687.6</v>
      </c>
      <c r="C4" s="5">
        <v>89687.6</v>
      </c>
      <c r="D4" s="5">
        <v>401923.43</v>
      </c>
      <c r="E4" s="14">
        <f t="shared" ref="E4:E10" si="0">SUM(B4:D4)</f>
        <v>581298.63</v>
      </c>
    </row>
    <row r="5" spans="1:5" ht="11.95" customHeight="1" x14ac:dyDescent="0.3">
      <c r="A5" s="6" t="s">
        <v>4</v>
      </c>
      <c r="B5" s="7">
        <v>8608.77</v>
      </c>
      <c r="C5" s="7">
        <v>8608.77</v>
      </c>
      <c r="D5" s="7">
        <v>38303</v>
      </c>
      <c r="E5" s="13">
        <f t="shared" si="0"/>
        <v>55520.54</v>
      </c>
    </row>
    <row r="6" spans="1:5" ht="11.95" customHeight="1" x14ac:dyDescent="0.3">
      <c r="A6" s="6" t="s">
        <v>5</v>
      </c>
      <c r="B6" s="7">
        <v>1478.64</v>
      </c>
      <c r="C6" s="7">
        <v>1478.64</v>
      </c>
      <c r="D6" s="7">
        <v>7393.24</v>
      </c>
      <c r="E6" s="15">
        <f t="shared" si="0"/>
        <v>10350.52</v>
      </c>
    </row>
    <row r="7" spans="1:5" ht="11.95" customHeight="1" x14ac:dyDescent="0.3">
      <c r="A7" s="4" t="s">
        <v>6</v>
      </c>
      <c r="B7" s="5">
        <f>SUM(B4:B6)</f>
        <v>99775.010000000009</v>
      </c>
      <c r="C7" s="5">
        <f>SUM(C4:C6)</f>
        <v>99775.010000000009</v>
      </c>
      <c r="D7" s="5">
        <f>SUM(D4:D6)</f>
        <v>447619.67</v>
      </c>
      <c r="E7" s="13">
        <f t="shared" si="0"/>
        <v>647169.68999999994</v>
      </c>
    </row>
    <row r="8" spans="1:5" ht="11.95" customHeight="1" x14ac:dyDescent="0.3">
      <c r="A8" s="6" t="s">
        <v>7</v>
      </c>
      <c r="B8" s="7">
        <v>1790.74</v>
      </c>
      <c r="C8" s="7">
        <v>1790.74</v>
      </c>
      <c r="D8" s="7">
        <v>8843.19</v>
      </c>
      <c r="E8" s="13">
        <f t="shared" si="0"/>
        <v>12424.67</v>
      </c>
    </row>
    <row r="9" spans="1:5" ht="11.95" customHeight="1" x14ac:dyDescent="0.3">
      <c r="A9" s="6" t="s">
        <v>8</v>
      </c>
      <c r="B9" s="7">
        <v>0</v>
      </c>
      <c r="C9" s="7">
        <v>0</v>
      </c>
      <c r="D9" s="7">
        <v>0</v>
      </c>
      <c r="E9" s="13">
        <f t="shared" si="0"/>
        <v>0</v>
      </c>
    </row>
    <row r="10" spans="1:5" ht="11.95" customHeight="1" x14ac:dyDescent="0.3">
      <c r="A10" s="8" t="s">
        <v>9</v>
      </c>
      <c r="B10" s="9">
        <f>SUM(B7:B8) - B9</f>
        <v>101565.75000000001</v>
      </c>
      <c r="C10" s="9">
        <f>SUM(C7:C8) - C9</f>
        <v>101565.75000000001</v>
      </c>
      <c r="D10" s="9">
        <f>SUM(D7:D8) - D9</f>
        <v>456462.86</v>
      </c>
      <c r="E10" s="16">
        <f t="shared" si="0"/>
        <v>659594.36</v>
      </c>
    </row>
    <row r="11" spans="1:5" ht="6.05" customHeight="1" x14ac:dyDescent="0.3"/>
    <row r="12" spans="1:5" ht="11.95" customHeight="1" x14ac:dyDescent="0.3">
      <c r="A12" s="10" t="s">
        <v>10</v>
      </c>
    </row>
    <row r="13" spans="1:5" ht="11.95" customHeight="1" x14ac:dyDescent="0.3">
      <c r="A13" s="4" t="s">
        <v>11</v>
      </c>
      <c r="B13" s="5">
        <v>8716.7099999999991</v>
      </c>
      <c r="C13" s="5">
        <v>8716.7099999999991</v>
      </c>
      <c r="D13" s="5">
        <v>0</v>
      </c>
      <c r="E13" s="14">
        <f t="shared" ref="E13:E20" si="1">SUM(B13:D13)</f>
        <v>17433.419999999998</v>
      </c>
    </row>
    <row r="14" spans="1:5" ht="11.95" customHeight="1" x14ac:dyDescent="0.3">
      <c r="A14" s="6" t="s">
        <v>12</v>
      </c>
      <c r="B14" s="7">
        <v>-9.08</v>
      </c>
      <c r="C14" s="7">
        <v>-9.08</v>
      </c>
      <c r="D14" s="7">
        <v>0</v>
      </c>
      <c r="E14" s="13">
        <f t="shared" si="1"/>
        <v>-18.16</v>
      </c>
    </row>
    <row r="15" spans="1:5" ht="11.95" customHeight="1" x14ac:dyDescent="0.3">
      <c r="A15" s="6" t="s">
        <v>13</v>
      </c>
      <c r="B15" s="7">
        <v>1580.4</v>
      </c>
      <c r="C15" s="7">
        <v>1580.4</v>
      </c>
      <c r="D15" s="7">
        <v>0</v>
      </c>
      <c r="E15" s="13">
        <f t="shared" si="1"/>
        <v>3160.8</v>
      </c>
    </row>
    <row r="16" spans="1:5" ht="11.95" customHeight="1" x14ac:dyDescent="0.3">
      <c r="A16" s="6" t="s">
        <v>14</v>
      </c>
      <c r="B16" s="7">
        <v>-2.2799999999999998</v>
      </c>
      <c r="C16" s="7">
        <v>-2.2799999999999998</v>
      </c>
      <c r="D16" s="7">
        <v>0</v>
      </c>
      <c r="E16" s="13">
        <f t="shared" si="1"/>
        <v>-4.5599999999999996</v>
      </c>
    </row>
    <row r="17" spans="1:5" ht="11.95" customHeight="1" x14ac:dyDescent="0.3">
      <c r="A17" s="6" t="s">
        <v>15</v>
      </c>
      <c r="B17" s="7">
        <v>750.36</v>
      </c>
      <c r="C17" s="7">
        <v>750.36</v>
      </c>
      <c r="D17" s="7">
        <v>3827.85</v>
      </c>
      <c r="E17" s="13">
        <f t="shared" si="1"/>
        <v>5328.57</v>
      </c>
    </row>
    <row r="18" spans="1:5" ht="11.95" customHeight="1" x14ac:dyDescent="0.3">
      <c r="A18" s="6" t="s">
        <v>16</v>
      </c>
      <c r="B18" s="7">
        <v>15.04</v>
      </c>
      <c r="C18" s="7">
        <v>15.04</v>
      </c>
      <c r="D18" s="7">
        <v>76.72</v>
      </c>
      <c r="E18" s="15">
        <f t="shared" si="1"/>
        <v>106.8</v>
      </c>
    </row>
    <row r="19" spans="1:5" ht="11.95" customHeight="1" x14ac:dyDescent="0.3">
      <c r="A19" s="4" t="s">
        <v>17</v>
      </c>
      <c r="B19" s="5">
        <f>SUM(B13:B18)</f>
        <v>11051.15</v>
      </c>
      <c r="C19" s="5">
        <f>SUM(C13:C18)</f>
        <v>11051.15</v>
      </c>
      <c r="D19" s="5">
        <f>SUM(D13:D18)</f>
        <v>3904.5699999999997</v>
      </c>
      <c r="E19" s="16">
        <f t="shared" si="1"/>
        <v>26006.87</v>
      </c>
    </row>
    <row r="20" spans="1:5" ht="11.95" customHeight="1" x14ac:dyDescent="0.3">
      <c r="A20" s="1" t="s">
        <v>18</v>
      </c>
      <c r="B20" s="9">
        <f>B10-B19</f>
        <v>90514.60000000002</v>
      </c>
      <c r="C20" s="9">
        <f>C10-C19</f>
        <v>90514.60000000002</v>
      </c>
      <c r="D20" s="9">
        <f>D10-D19</f>
        <v>452558.29</v>
      </c>
      <c r="E20" s="16">
        <f t="shared" si="1"/>
        <v>633587.49</v>
      </c>
    </row>
    <row r="21" spans="1:5" ht="6.05" customHeight="1" x14ac:dyDescent="0.3"/>
    <row r="22" spans="1:5" ht="11.95" customHeight="1" x14ac:dyDescent="0.3">
      <c r="A22" s="10" t="s">
        <v>19</v>
      </c>
    </row>
    <row r="23" spans="1:5" ht="11.95" customHeight="1" x14ac:dyDescent="0.3">
      <c r="A23" s="4" t="s">
        <v>20</v>
      </c>
      <c r="B23" s="5">
        <v>1588.88</v>
      </c>
      <c r="C23" s="5">
        <v>1588.88</v>
      </c>
      <c r="D23" s="5">
        <v>7140.87</v>
      </c>
      <c r="E23" s="14">
        <f t="shared" ref="E23:E28" si="2">SUM(B23:D23)</f>
        <v>10318.630000000001</v>
      </c>
    </row>
    <row r="24" spans="1:5" ht="11.95" customHeight="1" x14ac:dyDescent="0.3">
      <c r="A24" s="6" t="s">
        <v>21</v>
      </c>
      <c r="B24" s="7">
        <v>89.36</v>
      </c>
      <c r="C24" s="7">
        <v>89.36</v>
      </c>
      <c r="D24" s="7">
        <v>438.3</v>
      </c>
      <c r="E24" s="13">
        <f t="shared" si="2"/>
        <v>617.02</v>
      </c>
    </row>
    <row r="25" spans="1:5" ht="11.95" customHeight="1" x14ac:dyDescent="0.3">
      <c r="A25" s="6" t="s">
        <v>22</v>
      </c>
      <c r="B25" s="7">
        <v>1.99</v>
      </c>
      <c r="C25" s="7">
        <v>0</v>
      </c>
      <c r="D25" s="7">
        <v>0</v>
      </c>
      <c r="E25" s="13">
        <f t="shared" si="2"/>
        <v>1.99</v>
      </c>
    </row>
    <row r="26" spans="1:5" ht="11.95" customHeight="1" x14ac:dyDescent="0.3">
      <c r="A26" s="6" t="s">
        <v>23</v>
      </c>
      <c r="B26" s="7">
        <v>0</v>
      </c>
      <c r="C26" s="7">
        <v>0</v>
      </c>
      <c r="D26" s="7">
        <v>0</v>
      </c>
      <c r="E26" s="13">
        <f t="shared" si="2"/>
        <v>0</v>
      </c>
    </row>
    <row r="27" spans="1:5" ht="11.95" customHeight="1" x14ac:dyDescent="0.3">
      <c r="A27" s="6" t="s">
        <v>24</v>
      </c>
      <c r="B27" s="7">
        <v>1048.92</v>
      </c>
      <c r="C27" s="7">
        <v>0</v>
      </c>
      <c r="D27" s="7">
        <v>0</v>
      </c>
      <c r="E27" s="13">
        <f t="shared" si="2"/>
        <v>1048.92</v>
      </c>
    </row>
    <row r="28" spans="1:5" ht="11.95" customHeight="1" x14ac:dyDescent="0.3">
      <c r="A28" s="8" t="s">
        <v>25</v>
      </c>
      <c r="B28" s="9">
        <f>SUM(B23:B27)</f>
        <v>2729.15</v>
      </c>
      <c r="C28" s="9">
        <f>SUM(C23:C27)</f>
        <v>1678.24</v>
      </c>
      <c r="D28" s="9">
        <f>SUM(D23:D27)</f>
        <v>7579.17</v>
      </c>
      <c r="E28" s="16">
        <f t="shared" si="2"/>
        <v>11986.560000000001</v>
      </c>
    </row>
    <row r="29" spans="1:5" ht="6.05" customHeight="1" x14ac:dyDescent="0.3"/>
    <row r="30" spans="1:5" ht="11.95" customHeight="1" x14ac:dyDescent="0.3">
      <c r="A30" s="8" t="s">
        <v>26</v>
      </c>
      <c r="B30" s="9">
        <f>B20-B28</f>
        <v>87785.450000000026</v>
      </c>
      <c r="C30" s="9">
        <f>C20-C28</f>
        <v>88836.360000000015</v>
      </c>
      <c r="D30" s="9">
        <f>D20-D28</f>
        <v>444979.12</v>
      </c>
      <c r="E30" s="16">
        <f>SUM(B30:D30)</f>
        <v>621600.93000000005</v>
      </c>
    </row>
    <row r="31" spans="1:5" ht="11.95" customHeight="1" x14ac:dyDescent="0.3">
      <c r="A31" s="6" t="s">
        <v>27</v>
      </c>
      <c r="B31" s="7">
        <v>52.9</v>
      </c>
      <c r="C31" s="7">
        <v>52.9</v>
      </c>
      <c r="D31" s="7">
        <v>269.8</v>
      </c>
      <c r="E31" s="13">
        <f>SUM(B31:D31)</f>
        <v>375.6</v>
      </c>
    </row>
    <row r="32" spans="1:5" ht="11.95" customHeight="1" x14ac:dyDescent="0.3">
      <c r="A32" s="6" t="s">
        <v>28</v>
      </c>
      <c r="B32" s="7">
        <v>0</v>
      </c>
      <c r="C32" s="7">
        <v>0</v>
      </c>
      <c r="D32" s="7">
        <v>0</v>
      </c>
      <c r="E32" s="13">
        <f>SUM(B32:D32)</f>
        <v>0</v>
      </c>
    </row>
    <row r="33" spans="1:10" ht="11.95" customHeight="1" x14ac:dyDescent="0.3">
      <c r="A33" s="1" t="s">
        <v>29</v>
      </c>
      <c r="B33" s="9">
        <f>B30-SUM(B31:B32)</f>
        <v>87732.550000000032</v>
      </c>
      <c r="C33" s="9">
        <f>C30-SUM(C31:C32)</f>
        <v>88783.460000000021</v>
      </c>
      <c r="D33" s="9">
        <f>D30-SUM(D31:D32)</f>
        <v>444709.32</v>
      </c>
      <c r="E33" s="16">
        <f>SUM(B33:D33)</f>
        <v>621225.33000000007</v>
      </c>
    </row>
    <row r="34" spans="1:10" ht="11.95" customHeight="1" x14ac:dyDescent="0.3">
      <c r="B34" s="17" t="s">
        <v>31</v>
      </c>
      <c r="C34" s="22"/>
      <c r="D34" s="22"/>
      <c r="E34" s="18"/>
    </row>
    <row r="35" spans="1:10" ht="11.95" customHeight="1" x14ac:dyDescent="0.3">
      <c r="B35" s="17" t="s">
        <v>32</v>
      </c>
      <c r="C35" s="22"/>
      <c r="D35" s="22"/>
      <c r="E35" s="18"/>
      <c r="F35" s="19" t="s">
        <v>33</v>
      </c>
      <c r="G35" s="19"/>
      <c r="H35" s="19"/>
      <c r="I35" s="20" t="s">
        <v>34</v>
      </c>
      <c r="J35" s="18"/>
    </row>
    <row r="36" spans="1:10" ht="11.95" customHeight="1" x14ac:dyDescent="0.3">
      <c r="B36" s="17" t="s">
        <v>35</v>
      </c>
      <c r="C36" s="22"/>
      <c r="D36" s="22"/>
      <c r="E36" s="18"/>
    </row>
    <row r="37" spans="1:10" ht="11.95" customHeight="1" x14ac:dyDescent="0.3">
      <c r="B37" s="21"/>
      <c r="C37" s="21"/>
      <c r="D37" s="21"/>
      <c r="F37" s="11"/>
      <c r="G37" s="11"/>
      <c r="H37" s="11"/>
      <c r="I37" s="20" t="s">
        <v>36</v>
      </c>
      <c r="J37" s="18"/>
    </row>
    <row r="38" spans="1:10" ht="11.95" customHeight="1" x14ac:dyDescent="0.3">
      <c r="B38" s="17" t="s">
        <v>37</v>
      </c>
      <c r="C38" s="22"/>
      <c r="D38" s="22"/>
    </row>
    <row r="39" spans="1:10" ht="11.95" customHeight="1" x14ac:dyDescent="0.3"/>
    <row r="40" spans="1:10" ht="11.95" customHeight="1" x14ac:dyDescent="0.3"/>
    <row r="41" spans="1:10" ht="11.95" customHeight="1" x14ac:dyDescent="0.3"/>
    <row r="42" spans="1:10" ht="11.95" customHeight="1" x14ac:dyDescent="0.3"/>
    <row r="43" spans="1:10" ht="11.95" customHeight="1" x14ac:dyDescent="0.3"/>
    <row r="44" spans="1:10" ht="11.95" customHeight="1" x14ac:dyDescent="0.3"/>
    <row r="45" spans="1:10" ht="11.95" customHeight="1" x14ac:dyDescent="0.3"/>
    <row r="46" spans="1:10" ht="11.95" customHeight="1" x14ac:dyDescent="0.3"/>
    <row r="47" spans="1:10" ht="11.95" customHeight="1" x14ac:dyDescent="0.3"/>
    <row r="48" spans="1:10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8">
    <mergeCell ref="B37:D37"/>
    <mergeCell ref="I37:J37"/>
    <mergeCell ref="B38:D38"/>
    <mergeCell ref="B34:E34"/>
    <mergeCell ref="B35:E35"/>
    <mergeCell ref="F35:H35"/>
    <mergeCell ref="I35:J35"/>
    <mergeCell ref="B36:E36"/>
  </mergeCells>
  <pageMargins left="0.7" right="0.7" top="0.75" bottom="0.75" header="0.3" footer="0.3"/>
  <pageSetup orientation="landscape"/>
  <headerFooter differentOddEven="1" differentFirst="1">
    <oddHeader>&amp;CAUDITOR'S OFFICE, MADISON COUNTY
STATEMENT OF SEMI-ANNUAL APPORTIONMENT OF TAXES
MADE AT THE FIRST HALF REAL ESTATE SETTLEMENT TAX YEAR 2025, WITH THE COUNTY TREASURER FOR PLAIN CITY CORP</oddHeader>
    <evenHeader>&amp;CAUDITOR'S OFFICE, MADISON COUNTY
STATEMENT OF SEMI-ANNUAL APPORTIONMENT OF TAXES
MADE AT THE FIRST HALF REAL ESTATE SETTLEMENT TAX YEAR 2025, WITH THE COUNTY TREASURER FOR PLAIN CITY CORP</evenHeader>
    <firstHeader>&amp;CAUDITOR'S OFFICE, MADISON COUNTY
STATEMENT OF SEMI-ANNUAL APPORTIONMENT OF TAXES
MADE AT THE FIRST HALF REAL ESTATE SETTLEMENT TAX YEAR 2025, WITH THE COUNTY TREASURER FOR PLAIN CITY CORP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J99"/>
  <sheetViews>
    <sheetView workbookViewId="0"/>
  </sheetViews>
  <sheetFormatPr defaultRowHeight="12.45" customHeight="1" x14ac:dyDescent="0.3"/>
  <cols>
    <col min="1" max="1" width="23" customWidth="1"/>
    <col min="2" max="6" width="11" style="2" customWidth="1"/>
    <col min="7" max="7" width="11" customWidth="1"/>
  </cols>
  <sheetData>
    <row r="2" spans="1:7" ht="29.95" customHeight="1" x14ac:dyDescent="0.3">
      <c r="A2" s="1" t="s">
        <v>0</v>
      </c>
      <c r="B2" s="3" t="s">
        <v>40</v>
      </c>
      <c r="C2" s="3" t="s">
        <v>41</v>
      </c>
      <c r="D2" s="3" t="s">
        <v>42</v>
      </c>
      <c r="E2" s="3" t="s">
        <v>43</v>
      </c>
      <c r="F2" s="3" t="s">
        <v>44</v>
      </c>
      <c r="G2" s="1" t="s">
        <v>1</v>
      </c>
    </row>
    <row r="3" spans="1:7" ht="11.95" customHeight="1" x14ac:dyDescent="0.3">
      <c r="A3" s="1" t="s">
        <v>2</v>
      </c>
    </row>
    <row r="4" spans="1:7" ht="11.95" customHeight="1" x14ac:dyDescent="0.3">
      <c r="A4" s="4" t="s">
        <v>3</v>
      </c>
      <c r="B4" s="5">
        <v>12397.06</v>
      </c>
      <c r="C4" s="5">
        <v>49560.13</v>
      </c>
      <c r="D4" s="5">
        <v>242084.81</v>
      </c>
      <c r="E4" s="5">
        <v>490057.24</v>
      </c>
      <c r="F4" s="5">
        <v>414372.69</v>
      </c>
      <c r="G4" s="14">
        <f t="shared" ref="G4:G10" si="0">SUM(B4:F4)</f>
        <v>1208471.93</v>
      </c>
    </row>
    <row r="5" spans="1:7" ht="11.95" customHeight="1" x14ac:dyDescent="0.3">
      <c r="A5" s="6" t="s">
        <v>4</v>
      </c>
      <c r="B5" s="7">
        <v>5169.93</v>
      </c>
      <c r="C5" s="7">
        <v>20678.16</v>
      </c>
      <c r="D5" s="7">
        <v>102305.03</v>
      </c>
      <c r="E5" s="7">
        <v>164338.48000000001</v>
      </c>
      <c r="F5" s="7">
        <v>126417.09</v>
      </c>
      <c r="G5" s="13">
        <f t="shared" si="0"/>
        <v>418908.68999999994</v>
      </c>
    </row>
    <row r="6" spans="1:7" ht="11.95" customHeight="1" x14ac:dyDescent="0.3">
      <c r="A6" s="6" t="s">
        <v>5</v>
      </c>
      <c r="B6" s="7">
        <v>12495.53</v>
      </c>
      <c r="C6" s="7">
        <v>49982.31</v>
      </c>
      <c r="D6" s="7">
        <v>149946.79</v>
      </c>
      <c r="E6" s="7">
        <v>162442.29999999999</v>
      </c>
      <c r="F6" s="7">
        <v>124955.64</v>
      </c>
      <c r="G6" s="15">
        <f t="shared" si="0"/>
        <v>499822.57</v>
      </c>
    </row>
    <row r="7" spans="1:7" ht="11.95" customHeight="1" x14ac:dyDescent="0.3">
      <c r="A7" s="4" t="s">
        <v>6</v>
      </c>
      <c r="B7" s="5">
        <f>SUM(B4:B6)</f>
        <v>30062.519999999997</v>
      </c>
      <c r="C7" s="5">
        <f>SUM(C4:C6)</f>
        <v>120220.59999999999</v>
      </c>
      <c r="D7" s="5">
        <f>SUM(D4:D6)</f>
        <v>494336.63</v>
      </c>
      <c r="E7" s="5">
        <f>SUM(E4:E6)</f>
        <v>816838.02</v>
      </c>
      <c r="F7" s="5">
        <f>SUM(F4:F6)</f>
        <v>665745.42000000004</v>
      </c>
      <c r="G7" s="13">
        <f t="shared" si="0"/>
        <v>2127203.19</v>
      </c>
    </row>
    <row r="8" spans="1:7" ht="11.95" customHeight="1" x14ac:dyDescent="0.3">
      <c r="A8" s="6" t="s">
        <v>7</v>
      </c>
      <c r="B8" s="7">
        <v>977.55</v>
      </c>
      <c r="C8" s="7">
        <v>3910.77</v>
      </c>
      <c r="D8" s="7">
        <v>17424.88</v>
      </c>
      <c r="E8" s="7">
        <v>29921.32</v>
      </c>
      <c r="F8" s="7">
        <v>24270.17</v>
      </c>
      <c r="G8" s="13">
        <f t="shared" si="0"/>
        <v>76504.69</v>
      </c>
    </row>
    <row r="9" spans="1:7" ht="11.95" customHeight="1" x14ac:dyDescent="0.3">
      <c r="A9" s="6" t="s">
        <v>8</v>
      </c>
      <c r="B9" s="7">
        <v>1688.75</v>
      </c>
      <c r="C9" s="7">
        <v>6754.97</v>
      </c>
      <c r="D9" s="7">
        <v>33420.480000000003</v>
      </c>
      <c r="E9" s="7">
        <v>53685.13</v>
      </c>
      <c r="F9" s="7">
        <v>41296.32</v>
      </c>
      <c r="G9" s="13">
        <f t="shared" si="0"/>
        <v>136845.65</v>
      </c>
    </row>
    <row r="10" spans="1:7" ht="11.95" customHeight="1" x14ac:dyDescent="0.3">
      <c r="A10" s="8" t="s">
        <v>9</v>
      </c>
      <c r="B10" s="9">
        <f>SUM(B7:B8) - B9</f>
        <v>29351.319999999996</v>
      </c>
      <c r="C10" s="9">
        <f>SUM(C7:C8) - C9</f>
        <v>117376.4</v>
      </c>
      <c r="D10" s="9">
        <f>SUM(D7:D8) - D9</f>
        <v>478341.03</v>
      </c>
      <c r="E10" s="9">
        <f>SUM(E7:E8) - E9</f>
        <v>793074.21</v>
      </c>
      <c r="F10" s="9">
        <f>SUM(F7:F8) - F9</f>
        <v>648719.27000000014</v>
      </c>
      <c r="G10" s="16">
        <f t="shared" si="0"/>
        <v>2066862.23</v>
      </c>
    </row>
    <row r="11" spans="1:7" ht="6.05" customHeight="1" x14ac:dyDescent="0.3"/>
    <row r="12" spans="1:7" ht="11.95" customHeight="1" x14ac:dyDescent="0.3">
      <c r="A12" s="10" t="s">
        <v>10</v>
      </c>
    </row>
    <row r="13" spans="1:7" ht="11.95" customHeight="1" x14ac:dyDescent="0.3">
      <c r="A13" s="4" t="s">
        <v>11</v>
      </c>
      <c r="B13" s="5">
        <v>1103.54</v>
      </c>
      <c r="C13" s="5">
        <v>4418.8</v>
      </c>
      <c r="D13" s="5">
        <v>21605</v>
      </c>
      <c r="E13" s="5">
        <v>43757.65</v>
      </c>
      <c r="F13" s="5">
        <v>36995.65</v>
      </c>
      <c r="G13" s="14">
        <f t="shared" ref="G13:G20" si="1">SUM(B13:F13)</f>
        <v>107880.64000000001</v>
      </c>
    </row>
    <row r="14" spans="1:7" ht="11.95" customHeight="1" x14ac:dyDescent="0.3">
      <c r="A14" s="6" t="s">
        <v>12</v>
      </c>
      <c r="B14" s="7">
        <v>-4.04</v>
      </c>
      <c r="C14" s="7">
        <v>-16.14</v>
      </c>
      <c r="D14" s="7">
        <v>-78.94</v>
      </c>
      <c r="E14" s="7">
        <v>-159.93</v>
      </c>
      <c r="F14" s="7">
        <v>-135.21</v>
      </c>
      <c r="G14" s="13">
        <f t="shared" si="1"/>
        <v>-394.26</v>
      </c>
    </row>
    <row r="15" spans="1:7" ht="11.95" customHeight="1" x14ac:dyDescent="0.3">
      <c r="A15" s="6" t="s">
        <v>13</v>
      </c>
      <c r="B15" s="7">
        <v>163.68</v>
      </c>
      <c r="C15" s="7">
        <v>654.26</v>
      </c>
      <c r="D15" s="7">
        <v>3193.99</v>
      </c>
      <c r="E15" s="7">
        <v>6469.59</v>
      </c>
      <c r="F15" s="7">
        <v>5469.12</v>
      </c>
      <c r="G15" s="13">
        <f t="shared" si="1"/>
        <v>15950.64</v>
      </c>
    </row>
    <row r="16" spans="1:7" ht="11.95" customHeight="1" x14ac:dyDescent="0.3">
      <c r="A16" s="6" t="s">
        <v>14</v>
      </c>
      <c r="B16" s="7">
        <v>7.0000000000000007E-2</v>
      </c>
      <c r="C16" s="7">
        <v>0.26</v>
      </c>
      <c r="D16" s="7">
        <v>1.23</v>
      </c>
      <c r="E16" s="7">
        <v>2.4900000000000002</v>
      </c>
      <c r="F16" s="7">
        <v>2.11</v>
      </c>
      <c r="G16" s="13">
        <f t="shared" si="1"/>
        <v>6.16</v>
      </c>
    </row>
    <row r="17" spans="1:7" ht="11.95" customHeight="1" x14ac:dyDescent="0.3">
      <c r="A17" s="6" t="s">
        <v>15</v>
      </c>
      <c r="B17" s="7">
        <v>137.94999999999999</v>
      </c>
      <c r="C17" s="7">
        <v>592.16999999999996</v>
      </c>
      <c r="D17" s="7">
        <v>2851.77</v>
      </c>
      <c r="E17" s="7">
        <v>5789.27</v>
      </c>
      <c r="F17" s="7">
        <v>4878.1099999999997</v>
      </c>
      <c r="G17" s="13">
        <f t="shared" si="1"/>
        <v>14249.27</v>
      </c>
    </row>
    <row r="18" spans="1:7" ht="11.95" customHeight="1" x14ac:dyDescent="0.3">
      <c r="A18" s="6" t="s">
        <v>16</v>
      </c>
      <c r="B18" s="7">
        <v>3.39</v>
      </c>
      <c r="C18" s="7">
        <v>13.46</v>
      </c>
      <c r="D18" s="7">
        <v>66.12</v>
      </c>
      <c r="E18" s="7">
        <v>133.81</v>
      </c>
      <c r="F18" s="7">
        <v>113.11</v>
      </c>
      <c r="G18" s="15">
        <f t="shared" si="1"/>
        <v>329.89</v>
      </c>
    </row>
    <row r="19" spans="1:7" ht="11.95" customHeight="1" x14ac:dyDescent="0.3">
      <c r="A19" s="4" t="s">
        <v>17</v>
      </c>
      <c r="B19" s="5">
        <f>SUM(B13:B18)</f>
        <v>1404.5900000000001</v>
      </c>
      <c r="C19" s="5">
        <f>SUM(C13:C18)</f>
        <v>5662.81</v>
      </c>
      <c r="D19" s="5">
        <f>SUM(D13:D18)</f>
        <v>27639.170000000002</v>
      </c>
      <c r="E19" s="5">
        <f>SUM(E13:E18)</f>
        <v>55992.87999999999</v>
      </c>
      <c r="F19" s="5">
        <f>SUM(F13:F18)</f>
        <v>47322.890000000007</v>
      </c>
      <c r="G19" s="16">
        <f t="shared" si="1"/>
        <v>138022.34</v>
      </c>
    </row>
    <row r="20" spans="1:7" ht="11.95" customHeight="1" x14ac:dyDescent="0.3">
      <c r="A20" s="1" t="s">
        <v>18</v>
      </c>
      <c r="B20" s="9">
        <f>B10-B19</f>
        <v>27946.729999999996</v>
      </c>
      <c r="C20" s="9">
        <f>C10-C19</f>
        <v>111713.59</v>
      </c>
      <c r="D20" s="9">
        <f>D10-D19</f>
        <v>450701.86000000004</v>
      </c>
      <c r="E20" s="9">
        <f>E10-E19</f>
        <v>737081.33</v>
      </c>
      <c r="F20" s="9">
        <f>F10-F19</f>
        <v>601396.38000000012</v>
      </c>
      <c r="G20" s="16">
        <f t="shared" si="1"/>
        <v>1928839.8900000001</v>
      </c>
    </row>
    <row r="21" spans="1:7" ht="6.05" customHeight="1" x14ac:dyDescent="0.3"/>
    <row r="22" spans="1:7" ht="11.95" customHeight="1" x14ac:dyDescent="0.3">
      <c r="A22" s="10" t="s">
        <v>19</v>
      </c>
    </row>
    <row r="23" spans="1:7" ht="11.95" customHeight="1" x14ac:dyDescent="0.3">
      <c r="A23" s="4" t="s">
        <v>20</v>
      </c>
      <c r="B23" s="5">
        <v>353.03</v>
      </c>
      <c r="C23" s="5">
        <v>1412.13</v>
      </c>
      <c r="D23" s="5">
        <v>6211.21</v>
      </c>
      <c r="E23" s="5">
        <v>11028.86</v>
      </c>
      <c r="F23" s="5">
        <v>9088.49</v>
      </c>
      <c r="G23" s="14">
        <f t="shared" ref="G23:G28" si="2">SUM(B23:F23)</f>
        <v>28093.72</v>
      </c>
    </row>
    <row r="24" spans="1:7" ht="11.95" customHeight="1" x14ac:dyDescent="0.3">
      <c r="A24" s="6" t="s">
        <v>21</v>
      </c>
      <c r="B24" s="7">
        <v>40.42</v>
      </c>
      <c r="C24" s="7">
        <v>161.54</v>
      </c>
      <c r="D24" s="7">
        <v>702.44</v>
      </c>
      <c r="E24" s="7">
        <v>1225.28</v>
      </c>
      <c r="F24" s="7">
        <v>1005.28</v>
      </c>
      <c r="G24" s="13">
        <f t="shared" si="2"/>
        <v>3134.96</v>
      </c>
    </row>
    <row r="25" spans="1:7" ht="11.95" customHeight="1" x14ac:dyDescent="0.3">
      <c r="A25" s="6" t="s">
        <v>22</v>
      </c>
      <c r="B25" s="7">
        <v>0</v>
      </c>
      <c r="C25" s="7">
        <v>0</v>
      </c>
      <c r="D25" s="7">
        <v>0</v>
      </c>
      <c r="E25" s="7">
        <v>49.81</v>
      </c>
      <c r="F25" s="7">
        <v>0</v>
      </c>
      <c r="G25" s="13">
        <f t="shared" si="2"/>
        <v>49.81</v>
      </c>
    </row>
    <row r="26" spans="1:7" ht="11.95" customHeight="1" x14ac:dyDescent="0.3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13">
        <f t="shared" si="2"/>
        <v>0</v>
      </c>
    </row>
    <row r="27" spans="1:7" ht="11.95" customHeight="1" x14ac:dyDescent="0.3">
      <c r="A27" s="6" t="s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13">
        <f t="shared" si="2"/>
        <v>0</v>
      </c>
    </row>
    <row r="28" spans="1:7" ht="11.95" customHeight="1" x14ac:dyDescent="0.3">
      <c r="A28" s="8" t="s">
        <v>25</v>
      </c>
      <c r="B28" s="9">
        <f>SUM(B23:B27)</f>
        <v>393.45</v>
      </c>
      <c r="C28" s="9">
        <f>SUM(C23:C27)</f>
        <v>1573.67</v>
      </c>
      <c r="D28" s="9">
        <f>SUM(D23:D27)</f>
        <v>6913.65</v>
      </c>
      <c r="E28" s="9">
        <f>SUM(E23:E27)</f>
        <v>12303.95</v>
      </c>
      <c r="F28" s="9">
        <f>SUM(F23:F27)</f>
        <v>10093.77</v>
      </c>
      <c r="G28" s="16">
        <f t="shared" si="2"/>
        <v>31278.49</v>
      </c>
    </row>
    <row r="29" spans="1:7" ht="6.05" customHeight="1" x14ac:dyDescent="0.3"/>
    <row r="30" spans="1:7" ht="11.95" customHeight="1" x14ac:dyDescent="0.3">
      <c r="A30" s="8" t="s">
        <v>26</v>
      </c>
      <c r="B30" s="9">
        <f>B20-B28</f>
        <v>27553.279999999995</v>
      </c>
      <c r="C30" s="9">
        <f>C20-C28</f>
        <v>110139.92</v>
      </c>
      <c r="D30" s="9">
        <f>D20-D28</f>
        <v>443788.21</v>
      </c>
      <c r="E30" s="9">
        <f>E20-E28</f>
        <v>724777.38</v>
      </c>
      <c r="F30" s="9">
        <f>F20-F28</f>
        <v>591302.6100000001</v>
      </c>
      <c r="G30" s="16">
        <f>SUM(B30:F30)</f>
        <v>1897561.4000000001</v>
      </c>
    </row>
    <row r="31" spans="1:7" ht="11.95" customHeight="1" x14ac:dyDescent="0.3">
      <c r="A31" s="6" t="s">
        <v>27</v>
      </c>
      <c r="B31" s="7">
        <v>106.62</v>
      </c>
      <c r="C31" s="7">
        <v>426.57</v>
      </c>
      <c r="D31" s="7">
        <v>2106.2600000000002</v>
      </c>
      <c r="E31" s="7">
        <v>3535.53</v>
      </c>
      <c r="F31" s="7">
        <v>2775.7</v>
      </c>
      <c r="G31" s="13">
        <f>SUM(B31:F31)</f>
        <v>8950.68</v>
      </c>
    </row>
    <row r="32" spans="1:7" ht="11.95" customHeight="1" x14ac:dyDescent="0.3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13">
        <f>SUM(B32:F32)</f>
        <v>0</v>
      </c>
    </row>
    <row r="33" spans="1:10" ht="11.95" customHeight="1" x14ac:dyDescent="0.3">
      <c r="A33" s="1" t="s">
        <v>29</v>
      </c>
      <c r="B33" s="9">
        <f>B30-SUM(B31:B32)</f>
        <v>27446.659999999996</v>
      </c>
      <c r="C33" s="9">
        <f>C30-SUM(C31:C32)</f>
        <v>109713.34999999999</v>
      </c>
      <c r="D33" s="9">
        <f>D30-SUM(D31:D32)</f>
        <v>441681.95</v>
      </c>
      <c r="E33" s="9">
        <f>E30-SUM(E31:E32)</f>
        <v>721241.85</v>
      </c>
      <c r="F33" s="9">
        <f>F30-SUM(F31:F32)</f>
        <v>588526.91000000015</v>
      </c>
      <c r="G33" s="16">
        <f>SUM(B33:F33)</f>
        <v>1888610.7200000002</v>
      </c>
    </row>
    <row r="34" spans="1:10" ht="11.95" customHeight="1" x14ac:dyDescent="0.3">
      <c r="B34" s="17" t="s">
        <v>31</v>
      </c>
      <c r="C34" s="22"/>
      <c r="D34" s="22"/>
      <c r="E34" s="22"/>
    </row>
    <row r="35" spans="1:10" ht="11.95" customHeight="1" x14ac:dyDescent="0.3">
      <c r="B35" s="17" t="s">
        <v>32</v>
      </c>
      <c r="C35" s="22"/>
      <c r="D35" s="22"/>
      <c r="E35" s="22"/>
      <c r="F35" s="21" t="s">
        <v>33</v>
      </c>
      <c r="G35" s="19"/>
      <c r="H35" s="19"/>
      <c r="I35" s="20" t="s">
        <v>34</v>
      </c>
      <c r="J35" s="18"/>
    </row>
    <row r="36" spans="1:10" ht="11.95" customHeight="1" x14ac:dyDescent="0.3">
      <c r="B36" s="17" t="s">
        <v>35</v>
      </c>
      <c r="C36" s="22"/>
      <c r="D36" s="22"/>
      <c r="E36" s="22"/>
    </row>
    <row r="37" spans="1:10" ht="11.95" customHeight="1" x14ac:dyDescent="0.3">
      <c r="B37" s="21"/>
      <c r="C37" s="21"/>
      <c r="D37" s="21"/>
      <c r="F37" s="12"/>
      <c r="G37" s="11"/>
      <c r="H37" s="11"/>
      <c r="I37" s="20" t="s">
        <v>36</v>
      </c>
      <c r="J37" s="18"/>
    </row>
    <row r="38" spans="1:10" ht="11.95" customHeight="1" x14ac:dyDescent="0.3">
      <c r="B38" s="17" t="s">
        <v>37</v>
      </c>
      <c r="C38" s="22"/>
      <c r="D38" s="22"/>
    </row>
    <row r="39" spans="1:10" ht="11.95" customHeight="1" x14ac:dyDescent="0.3"/>
    <row r="40" spans="1:10" ht="11.95" customHeight="1" x14ac:dyDescent="0.3"/>
    <row r="41" spans="1:10" ht="11.95" customHeight="1" x14ac:dyDescent="0.3"/>
    <row r="42" spans="1:10" ht="11.95" customHeight="1" x14ac:dyDescent="0.3"/>
    <row r="43" spans="1:10" ht="11.95" customHeight="1" x14ac:dyDescent="0.3"/>
    <row r="44" spans="1:10" ht="11.95" customHeight="1" x14ac:dyDescent="0.3"/>
    <row r="45" spans="1:10" ht="11.95" customHeight="1" x14ac:dyDescent="0.3"/>
    <row r="46" spans="1:10" ht="11.95" customHeight="1" x14ac:dyDescent="0.3"/>
    <row r="47" spans="1:10" ht="11.95" customHeight="1" x14ac:dyDescent="0.3"/>
    <row r="48" spans="1:10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8">
    <mergeCell ref="B37:D37"/>
    <mergeCell ref="I37:J37"/>
    <mergeCell ref="B38:D38"/>
    <mergeCell ref="B34:E34"/>
    <mergeCell ref="B35:E35"/>
    <mergeCell ref="F35:H35"/>
    <mergeCell ref="I35:J35"/>
    <mergeCell ref="B36:E36"/>
  </mergeCells>
  <pageMargins left="0.7" right="0.7" top="0.75" bottom="0.75" header="0.3" footer="0.3"/>
  <pageSetup orientation="landscape"/>
  <headerFooter differentOddEven="1" differentFirst="1">
    <oddHeader>&amp;CAUDITOR'S OFFICE, MADISON COUNTY
STATEMENT OF SEMI-ANNUAL APPORTIONMENT OF TAXES
MADE AT THE FIRST HALF REAL ESTATE SETTLEMENT TAX YEAR 2025, WITH THE COUNTY TREASURER FOR MAD CO BD OF DEVELOPMENTAL DISABILI</oddHeader>
    <evenHeader>&amp;CAUDITOR'S OFFICE, MADISON COUNTY
STATEMENT OF SEMI-ANNUAL APPORTIONMENT OF TAXES
MADE AT THE FIRST HALF REAL ESTATE SETTLEMENT TAX YEAR 2025, WITH THE COUNTY TREASURER FOR MAD CO BD OF DEVELOPMENTAL DISABILI</evenHeader>
    <firstHeader>&amp;CAUDITOR'S OFFICE, MADISON COUNTY
STATEMENT OF SEMI-ANNUAL APPORTIONMENT OF TAXES
MADE AT THE FIRST HALF REAL ESTATE SETTLEMENT TAX YEAR 2025, WITH THE COUNTY TREASURER FOR MAD CO BD OF DEVELOPMENTAL DISABILI</first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J99"/>
  <sheetViews>
    <sheetView workbookViewId="0"/>
  </sheetViews>
  <sheetFormatPr defaultRowHeight="12.45" customHeight="1" x14ac:dyDescent="0.3"/>
  <cols>
    <col min="1" max="1" width="23" customWidth="1"/>
    <col min="2" max="3" width="11" style="2" customWidth="1"/>
    <col min="4" max="4" width="11" customWidth="1"/>
  </cols>
  <sheetData>
    <row r="2" spans="1:4" ht="29.95" customHeight="1" x14ac:dyDescent="0.3">
      <c r="A2" s="1" t="s">
        <v>0</v>
      </c>
      <c r="B2" s="3" t="s">
        <v>126</v>
      </c>
      <c r="C2" s="3" t="s">
        <v>152</v>
      </c>
      <c r="D2" s="1" t="s">
        <v>1</v>
      </c>
    </row>
    <row r="3" spans="1:4" ht="11.95" customHeight="1" x14ac:dyDescent="0.3">
      <c r="A3" s="1" t="s">
        <v>2</v>
      </c>
    </row>
    <row r="4" spans="1:4" ht="11.95" customHeight="1" x14ac:dyDescent="0.3">
      <c r="A4" s="4" t="s">
        <v>3</v>
      </c>
      <c r="B4" s="5">
        <v>970.77</v>
      </c>
      <c r="C4" s="5">
        <v>1568.29</v>
      </c>
      <c r="D4" s="14">
        <f t="shared" ref="D4:D10" si="0">SUM(B4:C4)</f>
        <v>2539.06</v>
      </c>
    </row>
    <row r="5" spans="1:4" ht="11.95" customHeight="1" x14ac:dyDescent="0.3">
      <c r="A5" s="6" t="s">
        <v>4</v>
      </c>
      <c r="B5" s="7">
        <v>32.770000000000003</v>
      </c>
      <c r="C5" s="7">
        <v>85.21</v>
      </c>
      <c r="D5" s="13">
        <f t="shared" si="0"/>
        <v>117.97999999999999</v>
      </c>
    </row>
    <row r="6" spans="1:4" ht="11.95" customHeight="1" x14ac:dyDescent="0.3">
      <c r="A6" s="6" t="s">
        <v>5</v>
      </c>
      <c r="B6" s="7">
        <v>47.06</v>
      </c>
      <c r="C6" s="7">
        <v>235.36</v>
      </c>
      <c r="D6" s="15">
        <f t="shared" si="0"/>
        <v>282.42</v>
      </c>
    </row>
    <row r="7" spans="1:4" ht="11.95" customHeight="1" x14ac:dyDescent="0.3">
      <c r="A7" s="4" t="s">
        <v>6</v>
      </c>
      <c r="B7" s="5">
        <f>SUM(B4:B6)</f>
        <v>1050.5999999999999</v>
      </c>
      <c r="C7" s="5">
        <f>SUM(C4:C6)</f>
        <v>1888.8600000000001</v>
      </c>
      <c r="D7" s="13">
        <f t="shared" si="0"/>
        <v>2939.46</v>
      </c>
    </row>
    <row r="8" spans="1:4" ht="11.95" customHeight="1" x14ac:dyDescent="0.3">
      <c r="A8" s="6" t="s">
        <v>7</v>
      </c>
      <c r="B8" s="7">
        <v>98.67</v>
      </c>
      <c r="C8" s="7">
        <v>162.19</v>
      </c>
      <c r="D8" s="13">
        <f t="shared" si="0"/>
        <v>260.86</v>
      </c>
    </row>
    <row r="9" spans="1:4" ht="11.95" customHeight="1" x14ac:dyDescent="0.3">
      <c r="A9" s="6" t="s">
        <v>8</v>
      </c>
      <c r="B9" s="7">
        <v>0</v>
      </c>
      <c r="C9" s="7">
        <v>0</v>
      </c>
      <c r="D9" s="13">
        <f t="shared" si="0"/>
        <v>0</v>
      </c>
    </row>
    <row r="10" spans="1:4" ht="11.95" customHeight="1" x14ac:dyDescent="0.3">
      <c r="A10" s="8" t="s">
        <v>9</v>
      </c>
      <c r="B10" s="9">
        <f>SUM(B7:B8) - B9</f>
        <v>1149.27</v>
      </c>
      <c r="C10" s="9">
        <f>SUM(C7:C8) - C9</f>
        <v>2051.0500000000002</v>
      </c>
      <c r="D10" s="16">
        <f t="shared" si="0"/>
        <v>3200.32</v>
      </c>
    </row>
    <row r="11" spans="1:4" ht="6.05" customHeight="1" x14ac:dyDescent="0.3"/>
    <row r="12" spans="1:4" ht="11.95" customHeight="1" x14ac:dyDescent="0.3">
      <c r="A12" s="10" t="s">
        <v>10</v>
      </c>
    </row>
    <row r="13" spans="1:4" ht="11.95" customHeight="1" x14ac:dyDescent="0.3">
      <c r="A13" s="4" t="s">
        <v>11</v>
      </c>
      <c r="B13" s="5">
        <v>89.43</v>
      </c>
      <c r="C13" s="5">
        <v>144.58000000000001</v>
      </c>
      <c r="D13" s="14">
        <f t="shared" ref="D13:D20" si="1">SUM(B13:C13)</f>
        <v>234.01000000000002</v>
      </c>
    </row>
    <row r="14" spans="1:4" ht="11.95" customHeight="1" x14ac:dyDescent="0.3">
      <c r="A14" s="6" t="s">
        <v>12</v>
      </c>
      <c r="B14" s="7">
        <v>0</v>
      </c>
      <c r="C14" s="7">
        <v>0</v>
      </c>
      <c r="D14" s="13">
        <f t="shared" si="1"/>
        <v>0</v>
      </c>
    </row>
    <row r="15" spans="1:4" ht="11.95" customHeight="1" x14ac:dyDescent="0.3">
      <c r="A15" s="6" t="s">
        <v>13</v>
      </c>
      <c r="B15" s="7">
        <v>11.45</v>
      </c>
      <c r="C15" s="7">
        <v>18.59</v>
      </c>
      <c r="D15" s="13">
        <f t="shared" si="1"/>
        <v>30.04</v>
      </c>
    </row>
    <row r="16" spans="1:4" ht="11.95" customHeight="1" x14ac:dyDescent="0.3">
      <c r="A16" s="6" t="s">
        <v>14</v>
      </c>
      <c r="B16" s="7">
        <v>0</v>
      </c>
      <c r="C16" s="7">
        <v>0</v>
      </c>
      <c r="D16" s="13">
        <f t="shared" si="1"/>
        <v>0</v>
      </c>
    </row>
    <row r="17" spans="1:4" ht="11.95" customHeight="1" x14ac:dyDescent="0.3">
      <c r="A17" s="6" t="s">
        <v>15</v>
      </c>
      <c r="B17" s="7">
        <v>42.71</v>
      </c>
      <c r="C17" s="7">
        <v>68.88</v>
      </c>
      <c r="D17" s="13">
        <f t="shared" si="1"/>
        <v>111.59</v>
      </c>
    </row>
    <row r="18" spans="1:4" ht="11.95" customHeight="1" x14ac:dyDescent="0.3">
      <c r="A18" s="6" t="s">
        <v>16</v>
      </c>
      <c r="B18" s="7">
        <v>6.86</v>
      </c>
      <c r="C18" s="7">
        <v>11.08</v>
      </c>
      <c r="D18" s="15">
        <f t="shared" si="1"/>
        <v>17.940000000000001</v>
      </c>
    </row>
    <row r="19" spans="1:4" ht="11.95" customHeight="1" x14ac:dyDescent="0.3">
      <c r="A19" s="4" t="s">
        <v>17</v>
      </c>
      <c r="B19" s="5">
        <f>SUM(B13:B18)</f>
        <v>150.45000000000002</v>
      </c>
      <c r="C19" s="5">
        <f>SUM(C13:C18)</f>
        <v>243.13000000000002</v>
      </c>
      <c r="D19" s="16">
        <f t="shared" si="1"/>
        <v>393.58000000000004</v>
      </c>
    </row>
    <row r="20" spans="1:4" ht="11.95" customHeight="1" x14ac:dyDescent="0.3">
      <c r="A20" s="1" t="s">
        <v>18</v>
      </c>
      <c r="B20" s="9">
        <f>B10-B19</f>
        <v>998.81999999999994</v>
      </c>
      <c r="C20" s="9">
        <f>C10-C19</f>
        <v>1807.92</v>
      </c>
      <c r="D20" s="16">
        <f t="shared" si="1"/>
        <v>2806.74</v>
      </c>
    </row>
    <row r="21" spans="1:4" ht="6.05" customHeight="1" x14ac:dyDescent="0.3"/>
    <row r="22" spans="1:4" ht="11.95" customHeight="1" x14ac:dyDescent="0.3">
      <c r="A22" s="10" t="s">
        <v>19</v>
      </c>
    </row>
    <row r="23" spans="1:4" ht="11.95" customHeight="1" x14ac:dyDescent="0.3">
      <c r="A23" s="4" t="s">
        <v>20</v>
      </c>
      <c r="B23" s="5">
        <v>17.98</v>
      </c>
      <c r="C23" s="5">
        <v>32.08</v>
      </c>
      <c r="D23" s="14">
        <f t="shared" ref="D23:D28" si="2">SUM(B23:C23)</f>
        <v>50.06</v>
      </c>
    </row>
    <row r="24" spans="1:4" ht="11.95" customHeight="1" x14ac:dyDescent="0.3">
      <c r="A24" s="6" t="s">
        <v>21</v>
      </c>
      <c r="B24" s="7">
        <v>4.5999999999999996</v>
      </c>
      <c r="C24" s="7">
        <v>7.56</v>
      </c>
      <c r="D24" s="13">
        <f t="shared" si="2"/>
        <v>12.16</v>
      </c>
    </row>
    <row r="25" spans="1:4" ht="11.95" customHeight="1" x14ac:dyDescent="0.3">
      <c r="A25" s="6" t="s">
        <v>22</v>
      </c>
      <c r="B25" s="7">
        <v>0.57999999999999996</v>
      </c>
      <c r="C25" s="7">
        <v>0</v>
      </c>
      <c r="D25" s="13">
        <f t="shared" si="2"/>
        <v>0.57999999999999996</v>
      </c>
    </row>
    <row r="26" spans="1:4" ht="11.95" customHeight="1" x14ac:dyDescent="0.3">
      <c r="A26" s="6" t="s">
        <v>23</v>
      </c>
      <c r="B26" s="7">
        <v>0</v>
      </c>
      <c r="C26" s="7">
        <v>0</v>
      </c>
      <c r="D26" s="13">
        <f t="shared" si="2"/>
        <v>0</v>
      </c>
    </row>
    <row r="27" spans="1:4" ht="11.95" customHeight="1" x14ac:dyDescent="0.3">
      <c r="A27" s="6" t="s">
        <v>24</v>
      </c>
      <c r="B27" s="7">
        <v>76.739999999999995</v>
      </c>
      <c r="C27" s="7">
        <v>0</v>
      </c>
      <c r="D27" s="13">
        <f t="shared" si="2"/>
        <v>76.739999999999995</v>
      </c>
    </row>
    <row r="28" spans="1:4" ht="11.95" customHeight="1" x14ac:dyDescent="0.3">
      <c r="A28" s="8" t="s">
        <v>25</v>
      </c>
      <c r="B28" s="9">
        <f>SUM(B23:B27)</f>
        <v>99.899999999999991</v>
      </c>
      <c r="C28" s="9">
        <f>SUM(C23:C27)</f>
        <v>39.64</v>
      </c>
      <c r="D28" s="16">
        <f t="shared" si="2"/>
        <v>139.54</v>
      </c>
    </row>
    <row r="29" spans="1:4" ht="6.05" customHeight="1" x14ac:dyDescent="0.3"/>
    <row r="30" spans="1:4" ht="11.95" customHeight="1" x14ac:dyDescent="0.3">
      <c r="A30" s="8" t="s">
        <v>26</v>
      </c>
      <c r="B30" s="9">
        <f>B20-B28</f>
        <v>898.92</v>
      </c>
      <c r="C30" s="9">
        <f>C20-C28</f>
        <v>1768.28</v>
      </c>
      <c r="D30" s="16">
        <f>SUM(B30:C30)</f>
        <v>2667.2</v>
      </c>
    </row>
    <row r="31" spans="1:4" ht="11.95" customHeight="1" x14ac:dyDescent="0.3">
      <c r="A31" s="6" t="s">
        <v>27</v>
      </c>
      <c r="B31" s="7">
        <v>6.86</v>
      </c>
      <c r="C31" s="7">
        <v>11.08</v>
      </c>
      <c r="D31" s="13">
        <f>SUM(B31:C31)</f>
        <v>17.940000000000001</v>
      </c>
    </row>
    <row r="32" spans="1:4" ht="11.95" customHeight="1" x14ac:dyDescent="0.3">
      <c r="A32" s="6" t="s">
        <v>28</v>
      </c>
      <c r="B32" s="7">
        <v>0</v>
      </c>
      <c r="C32" s="7">
        <v>0</v>
      </c>
      <c r="D32" s="13">
        <f>SUM(B32:C32)</f>
        <v>0</v>
      </c>
    </row>
    <row r="33" spans="1:10" ht="11.95" customHeight="1" x14ac:dyDescent="0.3">
      <c r="A33" s="1" t="s">
        <v>29</v>
      </c>
      <c r="B33" s="9">
        <f>B30-SUM(B31:B32)</f>
        <v>892.06</v>
      </c>
      <c r="C33" s="9">
        <f>C30-SUM(C31:C32)</f>
        <v>1757.2</v>
      </c>
      <c r="D33" s="16">
        <f>SUM(B33:C33)</f>
        <v>2649.26</v>
      </c>
    </row>
    <row r="34" spans="1:10" ht="11.95" customHeight="1" x14ac:dyDescent="0.3">
      <c r="B34" s="17" t="s">
        <v>31</v>
      </c>
      <c r="C34" s="22"/>
      <c r="D34" s="18"/>
      <c r="E34" s="18"/>
    </row>
    <row r="35" spans="1:10" ht="11.95" customHeight="1" x14ac:dyDescent="0.3">
      <c r="B35" s="17" t="s">
        <v>32</v>
      </c>
      <c r="C35" s="22"/>
      <c r="D35" s="18"/>
      <c r="E35" s="18"/>
      <c r="F35" s="19" t="s">
        <v>33</v>
      </c>
      <c r="G35" s="19"/>
      <c r="H35" s="19"/>
      <c r="I35" s="20" t="s">
        <v>34</v>
      </c>
      <c r="J35" s="18"/>
    </row>
    <row r="36" spans="1:10" ht="11.95" customHeight="1" x14ac:dyDescent="0.3">
      <c r="B36" s="17" t="s">
        <v>35</v>
      </c>
      <c r="C36" s="22"/>
      <c r="D36" s="18"/>
      <c r="E36" s="18"/>
    </row>
    <row r="37" spans="1:10" ht="11.95" customHeight="1" x14ac:dyDescent="0.3">
      <c r="B37" s="21"/>
      <c r="C37" s="21"/>
      <c r="D37" s="19"/>
      <c r="F37" s="11"/>
      <c r="G37" s="11"/>
      <c r="H37" s="11"/>
      <c r="I37" s="20" t="s">
        <v>36</v>
      </c>
      <c r="J37" s="18"/>
    </row>
    <row r="38" spans="1:10" ht="11.95" customHeight="1" x14ac:dyDescent="0.3">
      <c r="B38" s="17" t="s">
        <v>37</v>
      </c>
      <c r="C38" s="22"/>
      <c r="D38" s="18"/>
    </row>
    <row r="39" spans="1:10" ht="11.95" customHeight="1" x14ac:dyDescent="0.3"/>
    <row r="40" spans="1:10" ht="11.95" customHeight="1" x14ac:dyDescent="0.3"/>
    <row r="41" spans="1:10" ht="11.95" customHeight="1" x14ac:dyDescent="0.3"/>
    <row r="42" spans="1:10" ht="11.95" customHeight="1" x14ac:dyDescent="0.3"/>
    <row r="43" spans="1:10" ht="11.95" customHeight="1" x14ac:dyDescent="0.3"/>
    <row r="44" spans="1:10" ht="11.95" customHeight="1" x14ac:dyDescent="0.3"/>
    <row r="45" spans="1:10" ht="11.95" customHeight="1" x14ac:dyDescent="0.3"/>
    <row r="46" spans="1:10" ht="11.95" customHeight="1" x14ac:dyDescent="0.3"/>
    <row r="47" spans="1:10" ht="11.95" customHeight="1" x14ac:dyDescent="0.3"/>
    <row r="48" spans="1:10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8">
    <mergeCell ref="B37:D37"/>
    <mergeCell ref="I37:J37"/>
    <mergeCell ref="B38:D38"/>
    <mergeCell ref="B34:E34"/>
    <mergeCell ref="B35:E35"/>
    <mergeCell ref="F35:H35"/>
    <mergeCell ref="I35:J35"/>
    <mergeCell ref="B36:E36"/>
  </mergeCells>
  <pageMargins left="0.7" right="0.7" top="0.75" bottom="0.75" header="0.3" footer="0.3"/>
  <pageSetup orientation="landscape"/>
  <headerFooter differentOddEven="1" differentFirst="1">
    <oddHeader>&amp;CAUDITOR'S OFFICE, MADISON COUNTY
STATEMENT OF SEMI-ANNUAL APPORTIONMENT OF TAXES
MADE AT THE FIRST HALF REAL ESTATE SETTLEMENT TAX YEAR 2025, WITH THE COUNTY TREASURER FOR S. SOLON CORP</oddHeader>
    <evenHeader>&amp;CAUDITOR'S OFFICE, MADISON COUNTY
STATEMENT OF SEMI-ANNUAL APPORTIONMENT OF TAXES
MADE AT THE FIRST HALF REAL ESTATE SETTLEMENT TAX YEAR 2025, WITH THE COUNTY TREASURER FOR S. SOLON CORP</evenHeader>
    <firstHeader>&amp;CAUDITOR'S OFFICE, MADISON COUNTY
STATEMENT OF SEMI-ANNUAL APPORTIONMENT OF TAXES
MADE AT THE FIRST HALF REAL ESTATE SETTLEMENT TAX YEAR 2025, WITH THE COUNTY TREASURER FOR S. SOLON CORP</first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J99"/>
  <sheetViews>
    <sheetView workbookViewId="0"/>
  </sheetViews>
  <sheetFormatPr defaultRowHeight="12.45" customHeight="1" x14ac:dyDescent="0.3"/>
  <cols>
    <col min="1" max="1" width="23" customWidth="1"/>
    <col min="2" max="2" width="11" style="2" customWidth="1"/>
    <col min="3" max="3" width="11" customWidth="1"/>
  </cols>
  <sheetData>
    <row r="2" spans="1:3" ht="29.95" customHeight="1" x14ac:dyDescent="0.3">
      <c r="A2" s="1" t="s">
        <v>0</v>
      </c>
      <c r="B2" s="3" t="s">
        <v>153</v>
      </c>
      <c r="C2" s="1" t="s">
        <v>1</v>
      </c>
    </row>
    <row r="3" spans="1:3" ht="11.95" customHeight="1" x14ac:dyDescent="0.3">
      <c r="A3" s="1" t="s">
        <v>2</v>
      </c>
    </row>
    <row r="4" spans="1:3" ht="11.95" customHeight="1" x14ac:dyDescent="0.3">
      <c r="A4" s="4" t="s">
        <v>3</v>
      </c>
      <c r="B4" s="5">
        <v>842971.81</v>
      </c>
      <c r="C4" s="14">
        <f t="shared" ref="C4:C10" si="0">SUM(B4)</f>
        <v>842971.81</v>
      </c>
    </row>
    <row r="5" spans="1:3" ht="11.95" customHeight="1" x14ac:dyDescent="0.3">
      <c r="A5" s="6" t="s">
        <v>4</v>
      </c>
      <c r="B5" s="7">
        <v>39307.58</v>
      </c>
      <c r="C5" s="13">
        <f t="shared" si="0"/>
        <v>39307.58</v>
      </c>
    </row>
    <row r="6" spans="1:3" ht="11.95" customHeight="1" x14ac:dyDescent="0.3">
      <c r="A6" s="6" t="s">
        <v>5</v>
      </c>
      <c r="B6" s="7">
        <v>148449.09</v>
      </c>
      <c r="C6" s="15">
        <f t="shared" si="0"/>
        <v>148449.09</v>
      </c>
    </row>
    <row r="7" spans="1:3" ht="11.95" customHeight="1" x14ac:dyDescent="0.3">
      <c r="A7" s="4" t="s">
        <v>6</v>
      </c>
      <c r="B7" s="5">
        <f>SUM(B4:B6)</f>
        <v>1030728.48</v>
      </c>
      <c r="C7" s="13">
        <f t="shared" si="0"/>
        <v>1030728.48</v>
      </c>
    </row>
    <row r="8" spans="1:3" ht="11.95" customHeight="1" x14ac:dyDescent="0.3">
      <c r="A8" s="6" t="s">
        <v>7</v>
      </c>
      <c r="B8" s="7">
        <v>40507.94</v>
      </c>
      <c r="C8" s="13">
        <f t="shared" si="0"/>
        <v>40507.94</v>
      </c>
    </row>
    <row r="9" spans="1:3" ht="11.95" customHeight="1" x14ac:dyDescent="0.3">
      <c r="A9" s="6" t="s">
        <v>8</v>
      </c>
      <c r="B9" s="7">
        <v>1110.55</v>
      </c>
      <c r="C9" s="13">
        <f t="shared" si="0"/>
        <v>1110.55</v>
      </c>
    </row>
    <row r="10" spans="1:3" ht="11.95" customHeight="1" x14ac:dyDescent="0.3">
      <c r="A10" s="8" t="s">
        <v>9</v>
      </c>
      <c r="B10" s="9">
        <f>SUM(B7:B8) - B9</f>
        <v>1070125.8699999999</v>
      </c>
      <c r="C10" s="16">
        <f t="shared" si="0"/>
        <v>1070125.8699999999</v>
      </c>
    </row>
    <row r="11" spans="1:3" ht="6.05" customHeight="1" x14ac:dyDescent="0.3"/>
    <row r="12" spans="1:3" ht="11.95" customHeight="1" x14ac:dyDescent="0.3">
      <c r="A12" s="10" t="s">
        <v>10</v>
      </c>
    </row>
    <row r="13" spans="1:3" ht="11.95" customHeight="1" x14ac:dyDescent="0.3">
      <c r="A13" s="4" t="s">
        <v>11</v>
      </c>
      <c r="B13" s="5">
        <v>0</v>
      </c>
      <c r="C13" s="14">
        <f t="shared" ref="C13:C20" si="1">SUM(B13)</f>
        <v>0</v>
      </c>
    </row>
    <row r="14" spans="1:3" ht="11.95" customHeight="1" x14ac:dyDescent="0.3">
      <c r="A14" s="6" t="s">
        <v>12</v>
      </c>
      <c r="B14" s="7">
        <v>0</v>
      </c>
      <c r="C14" s="13">
        <f t="shared" si="1"/>
        <v>0</v>
      </c>
    </row>
    <row r="15" spans="1:3" ht="11.95" customHeight="1" x14ac:dyDescent="0.3">
      <c r="A15" s="6" t="s">
        <v>13</v>
      </c>
      <c r="B15" s="7">
        <v>0</v>
      </c>
      <c r="C15" s="13">
        <f t="shared" si="1"/>
        <v>0</v>
      </c>
    </row>
    <row r="16" spans="1:3" ht="11.95" customHeight="1" x14ac:dyDescent="0.3">
      <c r="A16" s="6" t="s">
        <v>14</v>
      </c>
      <c r="B16" s="7">
        <v>0</v>
      </c>
      <c r="C16" s="13">
        <f t="shared" si="1"/>
        <v>0</v>
      </c>
    </row>
    <row r="17" spans="1:3" ht="11.95" customHeight="1" x14ac:dyDescent="0.3">
      <c r="A17" s="6" t="s">
        <v>15</v>
      </c>
      <c r="B17" s="7">
        <v>9333.11</v>
      </c>
      <c r="C17" s="13">
        <f t="shared" si="1"/>
        <v>9333.11</v>
      </c>
    </row>
    <row r="18" spans="1:3" ht="11.95" customHeight="1" x14ac:dyDescent="0.3">
      <c r="A18" s="6" t="s">
        <v>16</v>
      </c>
      <c r="B18" s="7">
        <v>173.19</v>
      </c>
      <c r="C18" s="15">
        <f t="shared" si="1"/>
        <v>173.19</v>
      </c>
    </row>
    <row r="19" spans="1:3" ht="11.95" customHeight="1" x14ac:dyDescent="0.3">
      <c r="A19" s="4" t="s">
        <v>17</v>
      </c>
      <c r="B19" s="5">
        <f>SUM(B13:B18)</f>
        <v>9506.3000000000011</v>
      </c>
      <c r="C19" s="16">
        <f t="shared" si="1"/>
        <v>9506.3000000000011</v>
      </c>
    </row>
    <row r="20" spans="1:3" ht="11.95" customHeight="1" x14ac:dyDescent="0.3">
      <c r="A20" s="1" t="s">
        <v>18</v>
      </c>
      <c r="B20" s="9">
        <f>B10-B19</f>
        <v>1060619.5699999998</v>
      </c>
      <c r="C20" s="16">
        <f t="shared" si="1"/>
        <v>1060619.5699999998</v>
      </c>
    </row>
    <row r="21" spans="1:3" ht="6.05" customHeight="1" x14ac:dyDescent="0.3"/>
    <row r="22" spans="1:3" ht="11.95" customHeight="1" x14ac:dyDescent="0.3">
      <c r="A22" s="10" t="s">
        <v>19</v>
      </c>
    </row>
    <row r="23" spans="1:3" ht="11.95" customHeight="1" x14ac:dyDescent="0.3">
      <c r="A23" s="4" t="s">
        <v>20</v>
      </c>
      <c r="B23" s="5">
        <v>15263.57</v>
      </c>
      <c r="C23" s="14">
        <f t="shared" ref="C23:C28" si="2">SUM(B23)</f>
        <v>15263.57</v>
      </c>
    </row>
    <row r="24" spans="1:3" ht="11.95" customHeight="1" x14ac:dyDescent="0.3">
      <c r="A24" s="6" t="s">
        <v>21</v>
      </c>
      <c r="B24" s="7">
        <v>2016.72</v>
      </c>
      <c r="C24" s="13">
        <f t="shared" si="2"/>
        <v>2016.72</v>
      </c>
    </row>
    <row r="25" spans="1:3" ht="11.95" customHeight="1" x14ac:dyDescent="0.3">
      <c r="A25" s="6" t="s">
        <v>22</v>
      </c>
      <c r="B25" s="7">
        <v>52.93</v>
      </c>
      <c r="C25" s="13">
        <f t="shared" si="2"/>
        <v>52.93</v>
      </c>
    </row>
    <row r="26" spans="1:3" ht="11.95" customHeight="1" x14ac:dyDescent="0.3">
      <c r="A26" s="6" t="s">
        <v>23</v>
      </c>
      <c r="B26" s="7">
        <v>0</v>
      </c>
      <c r="C26" s="13">
        <f t="shared" si="2"/>
        <v>0</v>
      </c>
    </row>
    <row r="27" spans="1:3" ht="11.95" customHeight="1" x14ac:dyDescent="0.3">
      <c r="A27" s="6" t="s">
        <v>24</v>
      </c>
      <c r="B27" s="7">
        <v>0</v>
      </c>
      <c r="C27" s="13">
        <f t="shared" si="2"/>
        <v>0</v>
      </c>
    </row>
    <row r="28" spans="1:3" ht="11.95" customHeight="1" x14ac:dyDescent="0.3">
      <c r="A28" s="8" t="s">
        <v>25</v>
      </c>
      <c r="B28" s="9">
        <f>SUM(B23:B27)</f>
        <v>17333.22</v>
      </c>
      <c r="C28" s="16">
        <f t="shared" si="2"/>
        <v>17333.22</v>
      </c>
    </row>
    <row r="29" spans="1:3" ht="6.05" customHeight="1" x14ac:dyDescent="0.3"/>
    <row r="30" spans="1:3" ht="11.95" customHeight="1" x14ac:dyDescent="0.3">
      <c r="A30" s="8" t="s">
        <v>26</v>
      </c>
      <c r="B30" s="9">
        <f>B20-B28</f>
        <v>1043286.3499999999</v>
      </c>
      <c r="C30" s="16">
        <f>SUM(B30)</f>
        <v>1043286.3499999999</v>
      </c>
    </row>
    <row r="31" spans="1:3" ht="11.95" customHeight="1" x14ac:dyDescent="0.3">
      <c r="A31" s="6" t="s">
        <v>27</v>
      </c>
      <c r="B31" s="7">
        <v>950.16</v>
      </c>
      <c r="C31" s="13">
        <f>SUM(B31)</f>
        <v>950.16</v>
      </c>
    </row>
    <row r="32" spans="1:3" ht="11.95" customHeight="1" x14ac:dyDescent="0.3">
      <c r="A32" s="6" t="s">
        <v>28</v>
      </c>
      <c r="B32" s="7">
        <v>0</v>
      </c>
      <c r="C32" s="13">
        <f>SUM(B32)</f>
        <v>0</v>
      </c>
    </row>
    <row r="33" spans="1:10" ht="11.95" customHeight="1" x14ac:dyDescent="0.3">
      <c r="A33" s="1" t="s">
        <v>29</v>
      </c>
      <c r="B33" s="9">
        <f>B30-SUM(B31:B32)</f>
        <v>1042336.1899999998</v>
      </c>
      <c r="C33" s="16">
        <f>SUM(B33)</f>
        <v>1042336.1899999998</v>
      </c>
    </row>
    <row r="34" spans="1:10" ht="11.95" customHeight="1" x14ac:dyDescent="0.3">
      <c r="B34" s="17" t="s">
        <v>31</v>
      </c>
      <c r="C34" s="18"/>
      <c r="D34" s="18"/>
      <c r="E34" s="18"/>
    </row>
    <row r="35" spans="1:10" ht="11.95" customHeight="1" x14ac:dyDescent="0.3">
      <c r="B35" s="17" t="s">
        <v>32</v>
      </c>
      <c r="C35" s="18"/>
      <c r="D35" s="18"/>
      <c r="E35" s="18"/>
      <c r="F35" s="19" t="s">
        <v>33</v>
      </c>
      <c r="G35" s="19"/>
      <c r="H35" s="19"/>
      <c r="I35" s="20" t="s">
        <v>34</v>
      </c>
      <c r="J35" s="18"/>
    </row>
    <row r="36" spans="1:10" ht="11.95" customHeight="1" x14ac:dyDescent="0.3">
      <c r="B36" s="17" t="s">
        <v>35</v>
      </c>
      <c r="C36" s="18"/>
      <c r="D36" s="18"/>
      <c r="E36" s="18"/>
    </row>
    <row r="37" spans="1:10" ht="11.95" customHeight="1" x14ac:dyDescent="0.3">
      <c r="B37" s="21"/>
      <c r="C37" s="19"/>
      <c r="D37" s="19"/>
      <c r="F37" s="11"/>
      <c r="G37" s="11"/>
      <c r="H37" s="11"/>
      <c r="I37" s="20" t="s">
        <v>36</v>
      </c>
      <c r="J37" s="18"/>
    </row>
    <row r="38" spans="1:10" ht="11.95" customHeight="1" x14ac:dyDescent="0.3">
      <c r="B38" s="17" t="s">
        <v>37</v>
      </c>
      <c r="C38" s="18"/>
      <c r="D38" s="18"/>
    </row>
    <row r="39" spans="1:10" ht="11.95" customHeight="1" x14ac:dyDescent="0.3"/>
    <row r="40" spans="1:10" ht="11.95" customHeight="1" x14ac:dyDescent="0.3"/>
    <row r="41" spans="1:10" ht="11.95" customHeight="1" x14ac:dyDescent="0.3"/>
    <row r="42" spans="1:10" ht="11.95" customHeight="1" x14ac:dyDescent="0.3"/>
    <row r="43" spans="1:10" ht="11.95" customHeight="1" x14ac:dyDescent="0.3"/>
    <row r="44" spans="1:10" ht="11.95" customHeight="1" x14ac:dyDescent="0.3"/>
    <row r="45" spans="1:10" ht="11.95" customHeight="1" x14ac:dyDescent="0.3"/>
    <row r="46" spans="1:10" ht="11.95" customHeight="1" x14ac:dyDescent="0.3"/>
    <row r="47" spans="1:10" ht="11.95" customHeight="1" x14ac:dyDescent="0.3"/>
    <row r="48" spans="1:10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8">
    <mergeCell ref="B37:D37"/>
    <mergeCell ref="I37:J37"/>
    <mergeCell ref="B38:D38"/>
    <mergeCell ref="B34:E34"/>
    <mergeCell ref="B35:E35"/>
    <mergeCell ref="F35:H35"/>
    <mergeCell ref="I35:J35"/>
    <mergeCell ref="B36:E36"/>
  </mergeCells>
  <pageMargins left="0.7" right="0.7" top="0.75" bottom="0.75" header="0.3" footer="0.3"/>
  <pageSetup orientation="landscape"/>
  <headerFooter differentOddEven="1" differentFirst="1">
    <oddHeader>&amp;CAUDITOR'S OFFICE, MADISON COUNTY
STATEMENT OF SEMI-ANNUAL APPORTIONMENT OF TAXES
MADE AT THE FIRST HALF REAL ESTATE SETTLEMENT TAX YEAR 2025, WITH THE COUNTY TREASURER FOR CENTRAL TWP JNT FIRE DISTRICT</oddHeader>
    <evenHeader>&amp;CAUDITOR'S OFFICE, MADISON COUNTY
STATEMENT OF SEMI-ANNUAL APPORTIONMENT OF TAXES
MADE AT THE FIRST HALF REAL ESTATE SETTLEMENT TAX YEAR 2025, WITH THE COUNTY TREASURER FOR CENTRAL TWP JNT FIRE DISTRICT</evenHeader>
    <firstHeader>&amp;CAUDITOR'S OFFICE, MADISON COUNTY
STATEMENT OF SEMI-ANNUAL APPORTIONMENT OF TAXES
MADE AT THE FIRST HALF REAL ESTATE SETTLEMENT TAX YEAR 2025, WITH THE COUNTY TREASURER FOR CENTRAL TWP JNT FIRE DISTRICT</first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J99"/>
  <sheetViews>
    <sheetView tabSelected="1" workbookViewId="0"/>
  </sheetViews>
  <sheetFormatPr defaultRowHeight="12.45" customHeight="1" x14ac:dyDescent="0.3"/>
  <cols>
    <col min="1" max="1" width="23" customWidth="1"/>
    <col min="2" max="2" width="11" style="2" customWidth="1"/>
    <col min="3" max="3" width="11" customWidth="1"/>
  </cols>
  <sheetData>
    <row r="2" spans="1:3" ht="49.1" customHeight="1" x14ac:dyDescent="0.3">
      <c r="A2" s="1" t="s">
        <v>0</v>
      </c>
      <c r="B2" s="3" t="s">
        <v>154</v>
      </c>
      <c r="C2" s="1" t="s">
        <v>1</v>
      </c>
    </row>
    <row r="3" spans="1:3" ht="11.95" customHeight="1" x14ac:dyDescent="0.3">
      <c r="A3" s="1" t="s">
        <v>2</v>
      </c>
    </row>
    <row r="4" spans="1:3" ht="11.95" customHeight="1" x14ac:dyDescent="0.3">
      <c r="A4" s="4" t="s">
        <v>3</v>
      </c>
      <c r="B4" s="5">
        <v>111459.28</v>
      </c>
      <c r="C4" s="14">
        <f t="shared" ref="C4:C10" si="0">SUM(B4)</f>
        <v>111459.28</v>
      </c>
    </row>
    <row r="5" spans="1:3" ht="11.95" customHeight="1" x14ac:dyDescent="0.3">
      <c r="A5" s="6" t="s">
        <v>4</v>
      </c>
      <c r="B5" s="7">
        <v>99085.94</v>
      </c>
      <c r="C5" s="13">
        <f t="shared" si="0"/>
        <v>99085.94</v>
      </c>
    </row>
    <row r="6" spans="1:3" ht="11.95" customHeight="1" x14ac:dyDescent="0.3">
      <c r="A6" s="6" t="s">
        <v>5</v>
      </c>
      <c r="B6" s="7">
        <v>20177.189999999999</v>
      </c>
      <c r="C6" s="15">
        <f t="shared" si="0"/>
        <v>20177.189999999999</v>
      </c>
    </row>
    <row r="7" spans="1:3" ht="11.95" customHeight="1" x14ac:dyDescent="0.3">
      <c r="A7" s="4" t="s">
        <v>6</v>
      </c>
      <c r="B7" s="5">
        <f>SUM(B4:B6)</f>
        <v>230722.41</v>
      </c>
      <c r="C7" s="13">
        <f t="shared" si="0"/>
        <v>230722.41</v>
      </c>
    </row>
    <row r="8" spans="1:3" ht="11.95" customHeight="1" x14ac:dyDescent="0.3">
      <c r="A8" s="6" t="s">
        <v>7</v>
      </c>
      <c r="B8" s="7">
        <v>12616.43</v>
      </c>
      <c r="C8" s="13">
        <f t="shared" si="0"/>
        <v>12616.43</v>
      </c>
    </row>
    <row r="9" spans="1:3" ht="11.95" customHeight="1" x14ac:dyDescent="0.3">
      <c r="A9" s="6" t="s">
        <v>8</v>
      </c>
      <c r="B9" s="7">
        <v>55151.56</v>
      </c>
      <c r="C9" s="13">
        <f t="shared" si="0"/>
        <v>55151.56</v>
      </c>
    </row>
    <row r="10" spans="1:3" ht="11.95" customHeight="1" x14ac:dyDescent="0.3">
      <c r="A10" s="8" t="s">
        <v>9</v>
      </c>
      <c r="B10" s="9">
        <f>SUM(B7:B8) - B9</f>
        <v>188187.28</v>
      </c>
      <c r="C10" s="16">
        <f t="shared" si="0"/>
        <v>188187.28</v>
      </c>
    </row>
    <row r="11" spans="1:3" ht="6.05" customHeight="1" x14ac:dyDescent="0.3"/>
    <row r="12" spans="1:3" ht="11.95" customHeight="1" x14ac:dyDescent="0.3">
      <c r="A12" s="10" t="s">
        <v>10</v>
      </c>
    </row>
    <row r="13" spans="1:3" ht="11.95" customHeight="1" x14ac:dyDescent="0.3">
      <c r="A13" s="4" t="s">
        <v>11</v>
      </c>
      <c r="B13" s="5">
        <v>10117.629999999999</v>
      </c>
      <c r="C13" s="14">
        <f t="shared" ref="C13:C20" si="1">SUM(B13)</f>
        <v>10117.629999999999</v>
      </c>
    </row>
    <row r="14" spans="1:3" ht="11.95" customHeight="1" x14ac:dyDescent="0.3">
      <c r="A14" s="6" t="s">
        <v>12</v>
      </c>
      <c r="B14" s="7">
        <v>-4.17</v>
      </c>
      <c r="C14" s="13">
        <f t="shared" si="1"/>
        <v>-4.17</v>
      </c>
    </row>
    <row r="15" spans="1:3" ht="11.95" customHeight="1" x14ac:dyDescent="0.3">
      <c r="A15" s="6" t="s">
        <v>13</v>
      </c>
      <c r="B15" s="7">
        <v>1804.16</v>
      </c>
      <c r="C15" s="13">
        <f t="shared" si="1"/>
        <v>1804.16</v>
      </c>
    </row>
    <row r="16" spans="1:3" ht="11.95" customHeight="1" x14ac:dyDescent="0.3">
      <c r="A16" s="6" t="s">
        <v>14</v>
      </c>
      <c r="B16" s="7">
        <v>4.17</v>
      </c>
      <c r="C16" s="13">
        <f t="shared" si="1"/>
        <v>4.17</v>
      </c>
    </row>
    <row r="17" spans="1:3" ht="11.95" customHeight="1" x14ac:dyDescent="0.3">
      <c r="A17" s="6" t="s">
        <v>15</v>
      </c>
      <c r="B17" s="7">
        <v>1811.2</v>
      </c>
      <c r="C17" s="13">
        <f t="shared" si="1"/>
        <v>1811.2</v>
      </c>
    </row>
    <row r="18" spans="1:3" ht="11.95" customHeight="1" x14ac:dyDescent="0.3">
      <c r="A18" s="6" t="s">
        <v>16</v>
      </c>
      <c r="B18" s="7">
        <v>53.2</v>
      </c>
      <c r="C18" s="15">
        <f t="shared" si="1"/>
        <v>53.2</v>
      </c>
    </row>
    <row r="19" spans="1:3" ht="11.95" customHeight="1" x14ac:dyDescent="0.3">
      <c r="A19" s="4" t="s">
        <v>17</v>
      </c>
      <c r="B19" s="5">
        <f>SUM(B13:B18)</f>
        <v>13786.19</v>
      </c>
      <c r="C19" s="16">
        <f t="shared" si="1"/>
        <v>13786.19</v>
      </c>
    </row>
    <row r="20" spans="1:3" ht="11.95" customHeight="1" x14ac:dyDescent="0.3">
      <c r="A20" s="1" t="s">
        <v>18</v>
      </c>
      <c r="B20" s="9">
        <f>B10-B19</f>
        <v>174401.09</v>
      </c>
      <c r="C20" s="16">
        <f t="shared" si="1"/>
        <v>174401.09</v>
      </c>
    </row>
    <row r="21" spans="1:3" ht="6.05" customHeight="1" x14ac:dyDescent="0.3"/>
    <row r="22" spans="1:3" ht="11.95" customHeight="1" x14ac:dyDescent="0.3">
      <c r="A22" s="10" t="s">
        <v>19</v>
      </c>
    </row>
    <row r="23" spans="1:3" ht="11.95" customHeight="1" x14ac:dyDescent="0.3">
      <c r="A23" s="4" t="s">
        <v>20</v>
      </c>
      <c r="B23" s="5">
        <v>2943.99</v>
      </c>
      <c r="C23" s="14">
        <f t="shared" ref="C23:C28" si="2">SUM(B23)</f>
        <v>2943.99</v>
      </c>
    </row>
    <row r="24" spans="1:3" ht="11.95" customHeight="1" x14ac:dyDescent="0.3">
      <c r="A24" s="6" t="s">
        <v>21</v>
      </c>
      <c r="B24" s="7">
        <v>331.7</v>
      </c>
      <c r="C24" s="13">
        <f t="shared" si="2"/>
        <v>331.7</v>
      </c>
    </row>
    <row r="25" spans="1:3" ht="11.95" customHeight="1" x14ac:dyDescent="0.3">
      <c r="A25" s="6" t="s">
        <v>22</v>
      </c>
      <c r="B25" s="7">
        <v>7.7</v>
      </c>
      <c r="C25" s="13">
        <f t="shared" si="2"/>
        <v>7.7</v>
      </c>
    </row>
    <row r="26" spans="1:3" ht="11.95" customHeight="1" x14ac:dyDescent="0.3">
      <c r="A26" s="6" t="s">
        <v>23</v>
      </c>
      <c r="B26" s="7">
        <v>0</v>
      </c>
      <c r="C26" s="13">
        <f t="shared" si="2"/>
        <v>0</v>
      </c>
    </row>
    <row r="27" spans="1:3" ht="11.95" customHeight="1" x14ac:dyDescent="0.3">
      <c r="A27" s="6" t="s">
        <v>24</v>
      </c>
      <c r="B27" s="7">
        <v>0</v>
      </c>
      <c r="C27" s="13">
        <f t="shared" si="2"/>
        <v>0</v>
      </c>
    </row>
    <row r="28" spans="1:3" ht="11.95" customHeight="1" x14ac:dyDescent="0.3">
      <c r="A28" s="8" t="s">
        <v>25</v>
      </c>
      <c r="B28" s="9">
        <f>SUM(B23:B27)</f>
        <v>3283.3899999999994</v>
      </c>
      <c r="C28" s="16">
        <f t="shared" si="2"/>
        <v>3283.3899999999994</v>
      </c>
    </row>
    <row r="29" spans="1:3" ht="6.05" customHeight="1" x14ac:dyDescent="0.3"/>
    <row r="30" spans="1:3" ht="11.95" customHeight="1" x14ac:dyDescent="0.3">
      <c r="A30" s="8" t="s">
        <v>26</v>
      </c>
      <c r="B30" s="9">
        <f>B20-B28</f>
        <v>171117.7</v>
      </c>
      <c r="C30" s="16">
        <f>SUM(B30)</f>
        <v>171117.7</v>
      </c>
    </row>
    <row r="31" spans="1:3" ht="11.95" customHeight="1" x14ac:dyDescent="0.3">
      <c r="A31" s="6" t="s">
        <v>27</v>
      </c>
      <c r="B31" s="7">
        <v>2049.34</v>
      </c>
      <c r="C31" s="13">
        <f>SUM(B31)</f>
        <v>2049.34</v>
      </c>
    </row>
    <row r="32" spans="1:3" ht="11.95" customHeight="1" x14ac:dyDescent="0.3">
      <c r="A32" s="6" t="s">
        <v>28</v>
      </c>
      <c r="B32" s="7">
        <v>0</v>
      </c>
      <c r="C32" s="13">
        <f>SUM(B32)</f>
        <v>0</v>
      </c>
    </row>
    <row r="33" spans="1:10" ht="11.95" customHeight="1" x14ac:dyDescent="0.3">
      <c r="A33" s="1" t="s">
        <v>29</v>
      </c>
      <c r="B33" s="9">
        <f>B30-SUM(B31:B32)</f>
        <v>169068.36000000002</v>
      </c>
      <c r="C33" s="16">
        <f>SUM(B33)</f>
        <v>169068.36000000002</v>
      </c>
    </row>
    <row r="34" spans="1:10" ht="11.95" customHeight="1" x14ac:dyDescent="0.3">
      <c r="B34" s="17" t="s">
        <v>31</v>
      </c>
      <c r="C34" s="18"/>
      <c r="D34" s="18"/>
      <c r="E34" s="18"/>
    </row>
    <row r="35" spans="1:10" ht="11.95" customHeight="1" x14ac:dyDescent="0.3">
      <c r="B35" s="17" t="s">
        <v>32</v>
      </c>
      <c r="C35" s="18"/>
      <c r="D35" s="18"/>
      <c r="E35" s="18"/>
      <c r="F35" s="19" t="s">
        <v>33</v>
      </c>
      <c r="G35" s="19"/>
      <c r="H35" s="19"/>
      <c r="I35" s="20" t="s">
        <v>34</v>
      </c>
      <c r="J35" s="18"/>
    </row>
    <row r="36" spans="1:10" ht="11.95" customHeight="1" x14ac:dyDescent="0.3">
      <c r="B36" s="17" t="s">
        <v>35</v>
      </c>
      <c r="C36" s="18"/>
      <c r="D36" s="18"/>
      <c r="E36" s="18"/>
    </row>
    <row r="37" spans="1:10" ht="11.95" customHeight="1" x14ac:dyDescent="0.3">
      <c r="B37" s="21"/>
      <c r="C37" s="19"/>
      <c r="D37" s="19"/>
      <c r="F37" s="11"/>
      <c r="G37" s="11"/>
      <c r="H37" s="11"/>
      <c r="I37" s="20" t="s">
        <v>36</v>
      </c>
      <c r="J37" s="18"/>
    </row>
    <row r="38" spans="1:10" ht="11.95" customHeight="1" x14ac:dyDescent="0.3">
      <c r="B38" s="17" t="s">
        <v>37</v>
      </c>
      <c r="C38" s="18"/>
      <c r="D38" s="18"/>
    </row>
    <row r="39" spans="1:10" ht="11.95" customHeight="1" x14ac:dyDescent="0.3"/>
    <row r="40" spans="1:10" ht="11.95" customHeight="1" x14ac:dyDescent="0.3"/>
    <row r="41" spans="1:10" ht="11.95" customHeight="1" x14ac:dyDescent="0.3"/>
    <row r="42" spans="1:10" ht="11.95" customHeight="1" x14ac:dyDescent="0.3"/>
    <row r="43" spans="1:10" ht="11.95" customHeight="1" x14ac:dyDescent="0.3"/>
    <row r="44" spans="1:10" ht="11.95" customHeight="1" x14ac:dyDescent="0.3"/>
    <row r="45" spans="1:10" ht="11.95" customHeight="1" x14ac:dyDescent="0.3"/>
    <row r="46" spans="1:10" ht="11.95" customHeight="1" x14ac:dyDescent="0.3"/>
    <row r="47" spans="1:10" ht="11.95" customHeight="1" x14ac:dyDescent="0.3"/>
    <row r="48" spans="1:10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8">
    <mergeCell ref="B37:D37"/>
    <mergeCell ref="I37:J37"/>
    <mergeCell ref="B38:D38"/>
    <mergeCell ref="B34:E34"/>
    <mergeCell ref="B35:E35"/>
    <mergeCell ref="F35:H35"/>
    <mergeCell ref="I35:J35"/>
    <mergeCell ref="B36:E36"/>
  </mergeCells>
  <pageMargins left="0.7" right="0.7" top="0.75" bottom="0.75" header="0.3" footer="0.3"/>
  <pageSetup orientation="landscape" r:id="rId1"/>
  <headerFooter differentOddEven="1" differentFirst="1">
    <oddHeader>&amp;CAUDITOR'S OFFICE, MADISON COUNTY
STATEMENT OF SEMI-ANNUAL APPORTIONMENT OF TAXES
MADE AT THE FIRST HALF REAL ESTATE SETTLEMENT TAX YEAR 2025, WITH THE COUNTY TREASURER FOR HURT-BATT MEM LIBRARY OF W JEFF</oddHeader>
    <evenHeader>&amp;CAUDITOR'S OFFICE, MADISON COUNTY
STATEMENT OF SEMI-ANNUAL APPORTIONMENT OF TAXES
MADE AT THE FIRST HALF REAL ESTATE SETTLEMENT TAX YEAR 2025, WITH THE COUNTY TREASURER FOR HURT-BATT MEM LIBRARY OF W JEFF</evenHeader>
    <firstHeader>&amp;CAUDITOR'S OFFICE, MADISON COUNTY
STATEMENT OF SEMI-ANNUAL APPORTIONMENT OF TAXES
MADE AT THE FIRST HALF REAL ESTATE SETTLEMENT TAX YEAR 2025, WITH THE COUNTY TREASURER FOR HURT-BATT MEM LIBRARY OF W JEFF</first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J99"/>
  <sheetViews>
    <sheetView workbookViewId="0"/>
  </sheetViews>
  <sheetFormatPr defaultRowHeight="12.45" customHeight="1" x14ac:dyDescent="0.3"/>
  <cols>
    <col min="1" max="1" width="23" customWidth="1"/>
    <col min="2" max="3" width="11" style="2" customWidth="1"/>
    <col min="4" max="4" width="11" customWidth="1"/>
  </cols>
  <sheetData>
    <row r="2" spans="1:4" ht="29.95" customHeight="1" x14ac:dyDescent="0.3">
      <c r="A2" s="1" t="s">
        <v>0</v>
      </c>
      <c r="B2" s="3" t="s">
        <v>155</v>
      </c>
      <c r="C2" s="3" t="s">
        <v>156</v>
      </c>
      <c r="D2" s="1" t="s">
        <v>1</v>
      </c>
    </row>
    <row r="3" spans="1:4" ht="11.95" customHeight="1" x14ac:dyDescent="0.3">
      <c r="A3" s="1" t="s">
        <v>2</v>
      </c>
    </row>
    <row r="4" spans="1:4" ht="11.95" customHeight="1" x14ac:dyDescent="0.3">
      <c r="A4" s="4" t="s">
        <v>3</v>
      </c>
      <c r="B4" s="5">
        <v>166428.45000000001</v>
      </c>
      <c r="C4" s="5">
        <v>44410.47</v>
      </c>
      <c r="D4" s="14">
        <f t="shared" ref="D4:D10" si="0">SUM(B4:C4)</f>
        <v>210838.92</v>
      </c>
    </row>
    <row r="5" spans="1:4" ht="11.95" customHeight="1" x14ac:dyDescent="0.3">
      <c r="A5" s="6" t="s">
        <v>4</v>
      </c>
      <c r="B5" s="7">
        <v>47421.97</v>
      </c>
      <c r="C5" s="7">
        <v>11860.66</v>
      </c>
      <c r="D5" s="13">
        <f t="shared" si="0"/>
        <v>59282.630000000005</v>
      </c>
    </row>
    <row r="6" spans="1:4" ht="11.95" customHeight="1" x14ac:dyDescent="0.3">
      <c r="A6" s="6" t="s">
        <v>5</v>
      </c>
      <c r="B6" s="7">
        <v>12799.04</v>
      </c>
      <c r="C6" s="7">
        <v>3199.77</v>
      </c>
      <c r="D6" s="15">
        <f t="shared" si="0"/>
        <v>15998.810000000001</v>
      </c>
    </row>
    <row r="7" spans="1:4" ht="11.95" customHeight="1" x14ac:dyDescent="0.3">
      <c r="A7" s="4" t="s">
        <v>6</v>
      </c>
      <c r="B7" s="5">
        <f>SUM(B4:B6)</f>
        <v>226649.46000000002</v>
      </c>
      <c r="C7" s="5">
        <f>SUM(C4:C6)</f>
        <v>59470.9</v>
      </c>
      <c r="D7" s="13">
        <f t="shared" si="0"/>
        <v>286120.36000000004</v>
      </c>
    </row>
    <row r="8" spans="1:4" ht="11.95" customHeight="1" x14ac:dyDescent="0.3">
      <c r="A8" s="6" t="s">
        <v>7</v>
      </c>
      <c r="B8" s="7">
        <v>12085.48</v>
      </c>
      <c r="C8" s="7">
        <v>3429.15</v>
      </c>
      <c r="D8" s="13">
        <f t="shared" si="0"/>
        <v>15514.63</v>
      </c>
    </row>
    <row r="9" spans="1:4" ht="11.95" customHeight="1" x14ac:dyDescent="0.3">
      <c r="A9" s="6" t="s">
        <v>8</v>
      </c>
      <c r="B9" s="7">
        <v>2889.8</v>
      </c>
      <c r="C9" s="7">
        <v>722.75</v>
      </c>
      <c r="D9" s="13">
        <f t="shared" si="0"/>
        <v>3612.55</v>
      </c>
    </row>
    <row r="10" spans="1:4" ht="11.95" customHeight="1" x14ac:dyDescent="0.3">
      <c r="A10" s="8" t="s">
        <v>9</v>
      </c>
      <c r="B10" s="9">
        <f>SUM(B7:B8) - B9</f>
        <v>235845.14000000004</v>
      </c>
      <c r="C10" s="9">
        <f>SUM(C7:C8) - C9</f>
        <v>62177.3</v>
      </c>
      <c r="D10" s="16">
        <f t="shared" si="0"/>
        <v>298022.44000000006</v>
      </c>
    </row>
    <row r="11" spans="1:4" ht="6.05" customHeight="1" x14ac:dyDescent="0.3"/>
    <row r="12" spans="1:4" ht="11.95" customHeight="1" x14ac:dyDescent="0.3">
      <c r="A12" s="10" t="s">
        <v>10</v>
      </c>
    </row>
    <row r="13" spans="1:4" ht="11.95" customHeight="1" x14ac:dyDescent="0.3">
      <c r="A13" s="4" t="s">
        <v>11</v>
      </c>
      <c r="B13" s="5">
        <v>15392.54</v>
      </c>
      <c r="C13" s="5">
        <v>0</v>
      </c>
      <c r="D13" s="14">
        <f t="shared" ref="D13:D20" si="1">SUM(B13:C13)</f>
        <v>15392.54</v>
      </c>
    </row>
    <row r="14" spans="1:4" ht="11.95" customHeight="1" x14ac:dyDescent="0.3">
      <c r="A14" s="6" t="s">
        <v>12</v>
      </c>
      <c r="B14" s="7">
        <v>-79.069999999999993</v>
      </c>
      <c r="C14" s="7">
        <v>0</v>
      </c>
      <c r="D14" s="13">
        <f t="shared" si="1"/>
        <v>-79.069999999999993</v>
      </c>
    </row>
    <row r="15" spans="1:4" ht="11.95" customHeight="1" x14ac:dyDescent="0.3">
      <c r="A15" s="6" t="s">
        <v>13</v>
      </c>
      <c r="B15" s="7">
        <v>2581.1999999999998</v>
      </c>
      <c r="C15" s="7">
        <v>0</v>
      </c>
      <c r="D15" s="13">
        <f t="shared" si="1"/>
        <v>2581.1999999999998</v>
      </c>
    </row>
    <row r="16" spans="1:4" ht="11.95" customHeight="1" x14ac:dyDescent="0.3">
      <c r="A16" s="6" t="s">
        <v>14</v>
      </c>
      <c r="B16" s="7">
        <v>-0.21</v>
      </c>
      <c r="C16" s="7">
        <v>0</v>
      </c>
      <c r="D16" s="13">
        <f t="shared" si="1"/>
        <v>-0.21</v>
      </c>
    </row>
    <row r="17" spans="1:4" ht="11.95" customHeight="1" x14ac:dyDescent="0.3">
      <c r="A17" s="6" t="s">
        <v>15</v>
      </c>
      <c r="B17" s="7">
        <v>2633.82</v>
      </c>
      <c r="C17" s="7">
        <v>796.87</v>
      </c>
      <c r="D17" s="13">
        <f t="shared" si="1"/>
        <v>3430.69</v>
      </c>
    </row>
    <row r="18" spans="1:4" ht="11.95" customHeight="1" x14ac:dyDescent="0.3">
      <c r="A18" s="6" t="s">
        <v>16</v>
      </c>
      <c r="B18" s="7">
        <v>42.58</v>
      </c>
      <c r="C18" s="7">
        <v>12.85</v>
      </c>
      <c r="D18" s="15">
        <f t="shared" si="1"/>
        <v>55.43</v>
      </c>
    </row>
    <row r="19" spans="1:4" ht="11.95" customHeight="1" x14ac:dyDescent="0.3">
      <c r="A19" s="4" t="s">
        <v>17</v>
      </c>
      <c r="B19" s="5">
        <f>SUM(B13:B18)</f>
        <v>20570.860000000004</v>
      </c>
      <c r="C19" s="5">
        <f>SUM(C13:C18)</f>
        <v>809.72</v>
      </c>
      <c r="D19" s="16">
        <f t="shared" si="1"/>
        <v>21380.580000000005</v>
      </c>
    </row>
    <row r="20" spans="1:4" ht="11.95" customHeight="1" x14ac:dyDescent="0.3">
      <c r="A20" s="1" t="s">
        <v>18</v>
      </c>
      <c r="B20" s="9">
        <f>B10-B19</f>
        <v>215274.28000000003</v>
      </c>
      <c r="C20" s="9">
        <f>C10-C19</f>
        <v>61367.58</v>
      </c>
      <c r="D20" s="16">
        <f t="shared" si="1"/>
        <v>276641.86000000004</v>
      </c>
    </row>
    <row r="21" spans="1:4" ht="6.05" customHeight="1" x14ac:dyDescent="0.3"/>
    <row r="22" spans="1:4" ht="11.95" customHeight="1" x14ac:dyDescent="0.3">
      <c r="A22" s="10" t="s">
        <v>19</v>
      </c>
    </row>
    <row r="23" spans="1:4" ht="11.95" customHeight="1" x14ac:dyDescent="0.3">
      <c r="A23" s="4" t="s">
        <v>20</v>
      </c>
      <c r="B23" s="5">
        <v>3689.55</v>
      </c>
      <c r="C23" s="5">
        <v>972.65</v>
      </c>
      <c r="D23" s="14">
        <f t="shared" ref="D23:D28" si="2">SUM(B23:C23)</f>
        <v>4662.2</v>
      </c>
    </row>
    <row r="24" spans="1:4" ht="11.95" customHeight="1" x14ac:dyDescent="0.3">
      <c r="A24" s="6" t="s">
        <v>21</v>
      </c>
      <c r="B24" s="7">
        <v>606.12</v>
      </c>
      <c r="C24" s="7">
        <v>170.84</v>
      </c>
      <c r="D24" s="13">
        <f t="shared" si="2"/>
        <v>776.96</v>
      </c>
    </row>
    <row r="25" spans="1:4" ht="11.95" customHeight="1" x14ac:dyDescent="0.3">
      <c r="A25" s="6" t="s">
        <v>22</v>
      </c>
      <c r="B25" s="7">
        <v>32.799999999999997</v>
      </c>
      <c r="C25" s="7">
        <v>8.84</v>
      </c>
      <c r="D25" s="13">
        <f t="shared" si="2"/>
        <v>41.64</v>
      </c>
    </row>
    <row r="26" spans="1:4" ht="11.95" customHeight="1" x14ac:dyDescent="0.3">
      <c r="A26" s="6" t="s">
        <v>23</v>
      </c>
      <c r="B26" s="7">
        <v>0</v>
      </c>
      <c r="C26" s="7">
        <v>0</v>
      </c>
      <c r="D26" s="13">
        <f t="shared" si="2"/>
        <v>0</v>
      </c>
    </row>
    <row r="27" spans="1:4" ht="11.95" customHeight="1" x14ac:dyDescent="0.3">
      <c r="A27" s="6" t="s">
        <v>24</v>
      </c>
      <c r="B27" s="7">
        <v>0</v>
      </c>
      <c r="C27" s="7">
        <v>0</v>
      </c>
      <c r="D27" s="13">
        <f t="shared" si="2"/>
        <v>0</v>
      </c>
    </row>
    <row r="28" spans="1:4" ht="11.95" customHeight="1" x14ac:dyDescent="0.3">
      <c r="A28" s="8" t="s">
        <v>25</v>
      </c>
      <c r="B28" s="9">
        <f>SUM(B23:B27)</f>
        <v>4328.47</v>
      </c>
      <c r="C28" s="9">
        <f>SUM(C23:C27)</f>
        <v>1152.33</v>
      </c>
      <c r="D28" s="16">
        <f t="shared" si="2"/>
        <v>5480.8</v>
      </c>
    </row>
    <row r="29" spans="1:4" ht="6.05" customHeight="1" x14ac:dyDescent="0.3"/>
    <row r="30" spans="1:4" ht="11.95" customHeight="1" x14ac:dyDescent="0.3">
      <c r="A30" s="8" t="s">
        <v>26</v>
      </c>
      <c r="B30" s="9">
        <f>B20-B28</f>
        <v>210945.81000000003</v>
      </c>
      <c r="C30" s="9">
        <f>C20-C28</f>
        <v>60215.25</v>
      </c>
      <c r="D30" s="16">
        <f>SUM(B30:C30)</f>
        <v>271161.06000000006</v>
      </c>
    </row>
    <row r="31" spans="1:4" ht="11.95" customHeight="1" x14ac:dyDescent="0.3">
      <c r="A31" s="6" t="s">
        <v>27</v>
      </c>
      <c r="B31" s="7">
        <v>1099.75</v>
      </c>
      <c r="C31" s="7">
        <v>285.44</v>
      </c>
      <c r="D31" s="13">
        <f>SUM(B31:C31)</f>
        <v>1385.19</v>
      </c>
    </row>
    <row r="32" spans="1:4" ht="11.95" customHeight="1" x14ac:dyDescent="0.3">
      <c r="A32" s="6" t="s">
        <v>28</v>
      </c>
      <c r="B32" s="7">
        <v>0</v>
      </c>
      <c r="C32" s="7">
        <v>0</v>
      </c>
      <c r="D32" s="13">
        <f>SUM(B32:C32)</f>
        <v>0</v>
      </c>
    </row>
    <row r="33" spans="1:10" ht="11.95" customHeight="1" x14ac:dyDescent="0.3">
      <c r="A33" s="1" t="s">
        <v>29</v>
      </c>
      <c r="B33" s="9">
        <f>B30-SUM(B31:B32)</f>
        <v>209846.06000000003</v>
      </c>
      <c r="C33" s="9">
        <f>C30-SUM(C31:C32)</f>
        <v>59929.81</v>
      </c>
      <c r="D33" s="16">
        <f>SUM(B33:C33)</f>
        <v>269775.87</v>
      </c>
    </row>
    <row r="34" spans="1:10" ht="11.95" customHeight="1" x14ac:dyDescent="0.3">
      <c r="B34" s="17" t="s">
        <v>31</v>
      </c>
      <c r="C34" s="22"/>
      <c r="D34" s="18"/>
      <c r="E34" s="18"/>
    </row>
    <row r="35" spans="1:10" ht="11.95" customHeight="1" x14ac:dyDescent="0.3">
      <c r="B35" s="17" t="s">
        <v>32</v>
      </c>
      <c r="C35" s="22"/>
      <c r="D35" s="18"/>
      <c r="E35" s="18"/>
      <c r="F35" s="19" t="s">
        <v>33</v>
      </c>
      <c r="G35" s="19"/>
      <c r="H35" s="19"/>
      <c r="I35" s="20" t="s">
        <v>34</v>
      </c>
      <c r="J35" s="18"/>
    </row>
    <row r="36" spans="1:10" ht="11.95" customHeight="1" x14ac:dyDescent="0.3">
      <c r="B36" s="17" t="s">
        <v>35</v>
      </c>
      <c r="C36" s="22"/>
      <c r="D36" s="18"/>
      <c r="E36" s="18"/>
    </row>
    <row r="37" spans="1:10" ht="11.95" customHeight="1" x14ac:dyDescent="0.3">
      <c r="B37" s="21"/>
      <c r="C37" s="21"/>
      <c r="D37" s="19"/>
      <c r="F37" s="11"/>
      <c r="G37" s="11"/>
      <c r="H37" s="11"/>
      <c r="I37" s="20" t="s">
        <v>36</v>
      </c>
      <c r="J37" s="18"/>
    </row>
    <row r="38" spans="1:10" ht="11.95" customHeight="1" x14ac:dyDescent="0.3">
      <c r="B38" s="17" t="s">
        <v>37</v>
      </c>
      <c r="C38" s="22"/>
      <c r="D38" s="18"/>
    </row>
    <row r="39" spans="1:10" ht="11.95" customHeight="1" x14ac:dyDescent="0.3"/>
    <row r="40" spans="1:10" ht="11.95" customHeight="1" x14ac:dyDescent="0.3"/>
    <row r="41" spans="1:10" ht="11.95" customHeight="1" x14ac:dyDescent="0.3"/>
    <row r="42" spans="1:10" ht="11.95" customHeight="1" x14ac:dyDescent="0.3"/>
    <row r="43" spans="1:10" ht="11.95" customHeight="1" x14ac:dyDescent="0.3"/>
    <row r="44" spans="1:10" ht="11.95" customHeight="1" x14ac:dyDescent="0.3"/>
    <row r="45" spans="1:10" ht="11.95" customHeight="1" x14ac:dyDescent="0.3"/>
    <row r="46" spans="1:10" ht="11.95" customHeight="1" x14ac:dyDescent="0.3"/>
    <row r="47" spans="1:10" ht="11.95" customHeight="1" x14ac:dyDescent="0.3"/>
    <row r="48" spans="1:10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8">
    <mergeCell ref="B37:D37"/>
    <mergeCell ref="I37:J37"/>
    <mergeCell ref="B38:D38"/>
    <mergeCell ref="B34:E34"/>
    <mergeCell ref="B35:E35"/>
    <mergeCell ref="F35:H35"/>
    <mergeCell ref="I35:J35"/>
    <mergeCell ref="B36:E36"/>
  </mergeCells>
  <pageMargins left="0.7" right="0.7" top="0.75" bottom="0.75" header="0.3" footer="0.3"/>
  <pageSetup orientation="landscape"/>
  <headerFooter differentOddEven="1" differentFirst="1">
    <oddHeader>&amp;CAUDITOR'S OFFICE, MADISON COUNTY
STATEMENT OF SEMI-ANNUAL APPORTIONMENT OF TAXES
MADE AT THE FIRST HALF REAL ESTATE SETTLEMENT TAX YEAR 2025, WITH THE COUNTY TREASURER FOR LONDON PUBLIC LIBRARY</oddHeader>
    <evenHeader>&amp;CAUDITOR'S OFFICE, MADISON COUNTY
STATEMENT OF SEMI-ANNUAL APPORTIONMENT OF TAXES
MADE AT THE FIRST HALF REAL ESTATE SETTLEMENT TAX YEAR 2025, WITH THE COUNTY TREASURER FOR LONDON PUBLIC LIBRARY</evenHeader>
    <firstHeader>&amp;CAUDITOR'S OFFICE, MADISON COUNTY
STATEMENT OF SEMI-ANNUAL APPORTIONMENT OF TAXES
MADE AT THE FIRST HALF REAL ESTATE SETTLEMENT TAX YEAR 2025, WITH THE COUNTY TREASURER FOR LONDON PUBLIC LIBRARY</first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J99"/>
  <sheetViews>
    <sheetView workbookViewId="0"/>
  </sheetViews>
  <sheetFormatPr defaultRowHeight="12.45" customHeight="1" x14ac:dyDescent="0.3"/>
  <cols>
    <col min="1" max="1" width="23" customWidth="1"/>
    <col min="2" max="3" width="11" style="2" customWidth="1"/>
    <col min="4" max="4" width="11" customWidth="1"/>
  </cols>
  <sheetData>
    <row r="2" spans="1:4" ht="29.95" customHeight="1" x14ac:dyDescent="0.3">
      <c r="A2" s="1" t="s">
        <v>0</v>
      </c>
      <c r="B2" s="3" t="s">
        <v>157</v>
      </c>
      <c r="C2" s="3" t="s">
        <v>158</v>
      </c>
      <c r="D2" s="1" t="s">
        <v>1</v>
      </c>
    </row>
    <row r="3" spans="1:4" ht="11.95" customHeight="1" x14ac:dyDescent="0.3">
      <c r="A3" s="1" t="s">
        <v>2</v>
      </c>
    </row>
    <row r="4" spans="1:4" ht="11.95" customHeight="1" x14ac:dyDescent="0.3">
      <c r="A4" s="4" t="s">
        <v>3</v>
      </c>
      <c r="B4" s="5">
        <v>516425.8</v>
      </c>
      <c r="C4" s="5">
        <v>310649.84000000003</v>
      </c>
      <c r="D4" s="14">
        <f t="shared" ref="D4:D10" si="0">SUM(B4:C4)</f>
        <v>827075.64</v>
      </c>
    </row>
    <row r="5" spans="1:4" ht="11.95" customHeight="1" x14ac:dyDescent="0.3">
      <c r="A5" s="6" t="s">
        <v>4</v>
      </c>
      <c r="B5" s="7">
        <v>24826.15</v>
      </c>
      <c r="C5" s="7">
        <v>15161.94</v>
      </c>
      <c r="D5" s="13">
        <f t="shared" si="0"/>
        <v>39988.090000000004</v>
      </c>
    </row>
    <row r="6" spans="1:4" ht="11.95" customHeight="1" x14ac:dyDescent="0.3">
      <c r="A6" s="6" t="s">
        <v>5</v>
      </c>
      <c r="B6" s="7">
        <v>93757.31</v>
      </c>
      <c r="C6" s="7">
        <v>54691.75</v>
      </c>
      <c r="D6" s="15">
        <f t="shared" si="0"/>
        <v>148449.06</v>
      </c>
    </row>
    <row r="7" spans="1:4" ht="11.95" customHeight="1" x14ac:dyDescent="0.3">
      <c r="A7" s="4" t="s">
        <v>6</v>
      </c>
      <c r="B7" s="5">
        <f>SUM(B4:B6)</f>
        <v>635009.26</v>
      </c>
      <c r="C7" s="5">
        <f>SUM(C4:C6)</f>
        <v>380503.53</v>
      </c>
      <c r="D7" s="13">
        <f t="shared" si="0"/>
        <v>1015512.79</v>
      </c>
    </row>
    <row r="8" spans="1:4" ht="11.95" customHeight="1" x14ac:dyDescent="0.3">
      <c r="A8" s="6" t="s">
        <v>7</v>
      </c>
      <c r="B8" s="7">
        <v>24849.74</v>
      </c>
      <c r="C8" s="7">
        <v>14949.28</v>
      </c>
      <c r="D8" s="13">
        <f t="shared" si="0"/>
        <v>39799.020000000004</v>
      </c>
    </row>
    <row r="9" spans="1:4" ht="11.95" customHeight="1" x14ac:dyDescent="0.3">
      <c r="A9" s="6" t="s">
        <v>8</v>
      </c>
      <c r="B9" s="7">
        <v>701.4</v>
      </c>
      <c r="C9" s="7">
        <v>428.37</v>
      </c>
      <c r="D9" s="13">
        <f t="shared" si="0"/>
        <v>1129.77</v>
      </c>
    </row>
    <row r="10" spans="1:4" ht="11.95" customHeight="1" x14ac:dyDescent="0.3">
      <c r="A10" s="8" t="s">
        <v>9</v>
      </c>
      <c r="B10" s="9">
        <f>SUM(B7:B8) - B9</f>
        <v>659157.6</v>
      </c>
      <c r="C10" s="9">
        <f>SUM(C7:C8) - C9</f>
        <v>395024.44000000006</v>
      </c>
      <c r="D10" s="16">
        <f t="shared" si="0"/>
        <v>1054182.04</v>
      </c>
    </row>
    <row r="11" spans="1:4" ht="6.05" customHeight="1" x14ac:dyDescent="0.3"/>
    <row r="12" spans="1:4" ht="11.95" customHeight="1" x14ac:dyDescent="0.3">
      <c r="A12" s="10" t="s">
        <v>10</v>
      </c>
    </row>
    <row r="13" spans="1:4" ht="11.95" customHeight="1" x14ac:dyDescent="0.3">
      <c r="A13" s="4" t="s">
        <v>11</v>
      </c>
      <c r="B13" s="5">
        <v>0</v>
      </c>
      <c r="C13" s="5">
        <v>0</v>
      </c>
      <c r="D13" s="14">
        <f t="shared" ref="D13:D20" si="1">SUM(B13:C13)</f>
        <v>0</v>
      </c>
    </row>
    <row r="14" spans="1:4" ht="11.95" customHeight="1" x14ac:dyDescent="0.3">
      <c r="A14" s="6" t="s">
        <v>12</v>
      </c>
      <c r="B14" s="7">
        <v>0</v>
      </c>
      <c r="C14" s="7">
        <v>0</v>
      </c>
      <c r="D14" s="13">
        <f t="shared" si="1"/>
        <v>0</v>
      </c>
    </row>
    <row r="15" spans="1:4" ht="11.95" customHeight="1" x14ac:dyDescent="0.3">
      <c r="A15" s="6" t="s">
        <v>13</v>
      </c>
      <c r="B15" s="7">
        <v>0</v>
      </c>
      <c r="C15" s="7">
        <v>0</v>
      </c>
      <c r="D15" s="13">
        <f t="shared" si="1"/>
        <v>0</v>
      </c>
    </row>
    <row r="16" spans="1:4" ht="11.95" customHeight="1" x14ac:dyDescent="0.3">
      <c r="A16" s="6" t="s">
        <v>14</v>
      </c>
      <c r="B16" s="7">
        <v>0</v>
      </c>
      <c r="C16" s="7">
        <v>0</v>
      </c>
      <c r="D16" s="13">
        <f t="shared" si="1"/>
        <v>0</v>
      </c>
    </row>
    <row r="17" spans="1:4" ht="11.95" customHeight="1" x14ac:dyDescent="0.3">
      <c r="A17" s="6" t="s">
        <v>15</v>
      </c>
      <c r="B17" s="7">
        <v>5716.64</v>
      </c>
      <c r="C17" s="7">
        <v>3441.16</v>
      </c>
      <c r="D17" s="13">
        <f t="shared" si="1"/>
        <v>9157.7999999999993</v>
      </c>
    </row>
    <row r="18" spans="1:4" ht="11.95" customHeight="1" x14ac:dyDescent="0.3">
      <c r="A18" s="6" t="s">
        <v>16</v>
      </c>
      <c r="B18" s="7">
        <v>106.1</v>
      </c>
      <c r="C18" s="7">
        <v>63.82</v>
      </c>
      <c r="D18" s="15">
        <f t="shared" si="1"/>
        <v>169.92</v>
      </c>
    </row>
    <row r="19" spans="1:4" ht="11.95" customHeight="1" x14ac:dyDescent="0.3">
      <c r="A19" s="4" t="s">
        <v>17</v>
      </c>
      <c r="B19" s="5">
        <f>SUM(B13:B18)</f>
        <v>5822.7400000000007</v>
      </c>
      <c r="C19" s="5">
        <f>SUM(C13:C18)</f>
        <v>3504.98</v>
      </c>
      <c r="D19" s="16">
        <f t="shared" si="1"/>
        <v>9327.7200000000012</v>
      </c>
    </row>
    <row r="20" spans="1:4" ht="11.95" customHeight="1" x14ac:dyDescent="0.3">
      <c r="A20" s="1" t="s">
        <v>18</v>
      </c>
      <c r="B20" s="9">
        <f>B10-B19</f>
        <v>653334.86</v>
      </c>
      <c r="C20" s="9">
        <f>C10-C19</f>
        <v>391519.46000000008</v>
      </c>
      <c r="D20" s="16">
        <f t="shared" si="1"/>
        <v>1044854.3200000001</v>
      </c>
    </row>
    <row r="21" spans="1:4" ht="6.05" customHeight="1" x14ac:dyDescent="0.3"/>
    <row r="22" spans="1:4" ht="11.95" customHeight="1" x14ac:dyDescent="0.3">
      <c r="A22" s="10" t="s">
        <v>19</v>
      </c>
    </row>
    <row r="23" spans="1:4" ht="11.95" customHeight="1" x14ac:dyDescent="0.3">
      <c r="A23" s="4" t="s">
        <v>20</v>
      </c>
      <c r="B23" s="5">
        <v>9378.7099999999991</v>
      </c>
      <c r="C23" s="5">
        <v>5635.46</v>
      </c>
      <c r="D23" s="14">
        <f t="shared" ref="D23:D28" si="2">SUM(B23:C23)</f>
        <v>15014.169999999998</v>
      </c>
    </row>
    <row r="24" spans="1:4" ht="11.95" customHeight="1" x14ac:dyDescent="0.3">
      <c r="A24" s="6" t="s">
        <v>21</v>
      </c>
      <c r="B24" s="7">
        <v>1237.22</v>
      </c>
      <c r="C24" s="7">
        <v>744.3</v>
      </c>
      <c r="D24" s="13">
        <f t="shared" si="2"/>
        <v>1981.52</v>
      </c>
    </row>
    <row r="25" spans="1:4" ht="11.95" customHeight="1" x14ac:dyDescent="0.3">
      <c r="A25" s="6" t="s">
        <v>22</v>
      </c>
      <c r="B25" s="7">
        <v>32.44</v>
      </c>
      <c r="C25" s="7">
        <v>19.52</v>
      </c>
      <c r="D25" s="13">
        <f t="shared" si="2"/>
        <v>51.959999999999994</v>
      </c>
    </row>
    <row r="26" spans="1:4" ht="11.95" customHeight="1" x14ac:dyDescent="0.3">
      <c r="A26" s="6" t="s">
        <v>23</v>
      </c>
      <c r="B26" s="7">
        <v>0</v>
      </c>
      <c r="C26" s="7">
        <v>0</v>
      </c>
      <c r="D26" s="13">
        <f t="shared" si="2"/>
        <v>0</v>
      </c>
    </row>
    <row r="27" spans="1:4" ht="11.95" customHeight="1" x14ac:dyDescent="0.3">
      <c r="A27" s="6" t="s">
        <v>24</v>
      </c>
      <c r="B27" s="7">
        <v>0</v>
      </c>
      <c r="C27" s="7">
        <v>0</v>
      </c>
      <c r="D27" s="13">
        <f t="shared" si="2"/>
        <v>0</v>
      </c>
    </row>
    <row r="28" spans="1:4" ht="11.95" customHeight="1" x14ac:dyDescent="0.3">
      <c r="A28" s="8" t="s">
        <v>25</v>
      </c>
      <c r="B28" s="9">
        <f>SUM(B23:B27)</f>
        <v>10648.369999999999</v>
      </c>
      <c r="C28" s="9">
        <f>SUM(C23:C27)</f>
        <v>6399.2800000000007</v>
      </c>
      <c r="D28" s="16">
        <f t="shared" si="2"/>
        <v>17047.650000000001</v>
      </c>
    </row>
    <row r="29" spans="1:4" ht="6.05" customHeight="1" x14ac:dyDescent="0.3"/>
    <row r="30" spans="1:4" ht="11.95" customHeight="1" x14ac:dyDescent="0.3">
      <c r="A30" s="8" t="s">
        <v>26</v>
      </c>
      <c r="B30" s="9">
        <f>B20-B28</f>
        <v>642686.49</v>
      </c>
      <c r="C30" s="9">
        <f>C20-C28</f>
        <v>385120.18000000005</v>
      </c>
      <c r="D30" s="16">
        <f>SUM(B30:C30)</f>
        <v>1027806.67</v>
      </c>
    </row>
    <row r="31" spans="1:4" ht="11.95" customHeight="1" x14ac:dyDescent="0.3">
      <c r="A31" s="6" t="s">
        <v>27</v>
      </c>
      <c r="B31" s="7">
        <v>583.96</v>
      </c>
      <c r="C31" s="7">
        <v>351.81</v>
      </c>
      <c r="D31" s="13">
        <f>SUM(B31:C31)</f>
        <v>935.77</v>
      </c>
    </row>
    <row r="32" spans="1:4" ht="11.95" customHeight="1" x14ac:dyDescent="0.3">
      <c r="A32" s="6" t="s">
        <v>28</v>
      </c>
      <c r="B32" s="7">
        <v>0</v>
      </c>
      <c r="C32" s="7">
        <v>0</v>
      </c>
      <c r="D32" s="13">
        <f>SUM(B32:C32)</f>
        <v>0</v>
      </c>
    </row>
    <row r="33" spans="1:10" ht="11.95" customHeight="1" x14ac:dyDescent="0.3">
      <c r="A33" s="1" t="s">
        <v>29</v>
      </c>
      <c r="B33" s="9">
        <f>B30-SUM(B31:B32)</f>
        <v>642102.53</v>
      </c>
      <c r="C33" s="9">
        <f>C30-SUM(C31:C32)</f>
        <v>384768.37000000005</v>
      </c>
      <c r="D33" s="16">
        <f>SUM(B33:C33)</f>
        <v>1026870.9000000001</v>
      </c>
    </row>
    <row r="34" spans="1:10" ht="11.95" customHeight="1" x14ac:dyDescent="0.3">
      <c r="B34" s="17" t="s">
        <v>31</v>
      </c>
      <c r="C34" s="22"/>
      <c r="D34" s="18"/>
      <c r="E34" s="18"/>
    </row>
    <row r="35" spans="1:10" ht="11.95" customHeight="1" x14ac:dyDescent="0.3">
      <c r="B35" s="17" t="s">
        <v>32</v>
      </c>
      <c r="C35" s="22"/>
      <c r="D35" s="18"/>
      <c r="E35" s="18"/>
      <c r="F35" s="19" t="s">
        <v>33</v>
      </c>
      <c r="G35" s="19"/>
      <c r="H35" s="19"/>
      <c r="I35" s="20" t="s">
        <v>34</v>
      </c>
      <c r="J35" s="18"/>
    </row>
    <row r="36" spans="1:10" ht="11.95" customHeight="1" x14ac:dyDescent="0.3">
      <c r="B36" s="17" t="s">
        <v>35</v>
      </c>
      <c r="C36" s="22"/>
      <c r="D36" s="18"/>
      <c r="E36" s="18"/>
    </row>
    <row r="37" spans="1:10" ht="11.95" customHeight="1" x14ac:dyDescent="0.3">
      <c r="B37" s="21"/>
      <c r="C37" s="21"/>
      <c r="D37" s="19"/>
      <c r="F37" s="11"/>
      <c r="G37" s="11"/>
      <c r="H37" s="11"/>
      <c r="I37" s="20" t="s">
        <v>36</v>
      </c>
      <c r="J37" s="18"/>
    </row>
    <row r="38" spans="1:10" ht="11.95" customHeight="1" x14ac:dyDescent="0.3">
      <c r="B38" s="17" t="s">
        <v>37</v>
      </c>
      <c r="C38" s="22"/>
      <c r="D38" s="18"/>
    </row>
    <row r="39" spans="1:10" ht="11.95" customHeight="1" x14ac:dyDescent="0.3"/>
    <row r="40" spans="1:10" ht="11.95" customHeight="1" x14ac:dyDescent="0.3"/>
    <row r="41" spans="1:10" ht="11.95" customHeight="1" x14ac:dyDescent="0.3"/>
    <row r="42" spans="1:10" ht="11.95" customHeight="1" x14ac:dyDescent="0.3"/>
    <row r="43" spans="1:10" ht="11.95" customHeight="1" x14ac:dyDescent="0.3"/>
    <row r="44" spans="1:10" ht="11.95" customHeight="1" x14ac:dyDescent="0.3"/>
    <row r="45" spans="1:10" ht="11.95" customHeight="1" x14ac:dyDescent="0.3"/>
    <row r="46" spans="1:10" ht="11.95" customHeight="1" x14ac:dyDescent="0.3"/>
    <row r="47" spans="1:10" ht="11.95" customHeight="1" x14ac:dyDescent="0.3"/>
    <row r="48" spans="1:10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8">
    <mergeCell ref="B37:D37"/>
    <mergeCell ref="I37:J37"/>
    <mergeCell ref="B38:D38"/>
    <mergeCell ref="B34:E34"/>
    <mergeCell ref="B35:E35"/>
    <mergeCell ref="F35:H35"/>
    <mergeCell ref="I35:J35"/>
    <mergeCell ref="B36:E36"/>
  </mergeCells>
  <pageMargins left="0.7" right="0.7" top="0.75" bottom="0.75" header="0.3" footer="0.3"/>
  <pageSetup orientation="landscape"/>
  <headerFooter differentOddEven="1" differentFirst="1">
    <oddHeader>&amp;CAUDITOR'S OFFICE, MADISON COUNTY
STATEMENT OF SEMI-ANNUAL APPORTIONMENT OF TAXES
MADE AT THE FIRST HALF REAL ESTATE SETTLEMENT TAX YEAR 2025, WITH THE COUNTY TREASURER FOR MADISON CO. EMERGENCY MEDICAL DIST.</oddHeader>
    <evenHeader>&amp;CAUDITOR'S OFFICE, MADISON COUNTY
STATEMENT OF SEMI-ANNUAL APPORTIONMENT OF TAXES
MADE AT THE FIRST HALF REAL ESTATE SETTLEMENT TAX YEAR 2025, WITH THE COUNTY TREASURER FOR MADISON CO. EMERGENCY MEDICAL DIST.</evenHeader>
    <firstHeader>&amp;CAUDITOR'S OFFICE, MADISON COUNTY
STATEMENT OF SEMI-ANNUAL APPORTIONMENT OF TAXES
MADE AT THE FIRST HALF REAL ESTATE SETTLEMENT TAX YEAR 2025, WITH THE COUNTY TREASURER FOR MADISON CO. EMERGENCY MEDICAL DIST.</first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J99"/>
  <sheetViews>
    <sheetView workbookViewId="0"/>
  </sheetViews>
  <sheetFormatPr defaultRowHeight="12.45" customHeight="1" x14ac:dyDescent="0.3"/>
  <cols>
    <col min="1" max="1" width="23" customWidth="1"/>
    <col min="2" max="2" width="11" style="2" customWidth="1"/>
    <col min="3" max="3" width="11" customWidth="1"/>
  </cols>
  <sheetData>
    <row r="2" spans="1:3" ht="29.95" customHeight="1" x14ac:dyDescent="0.3">
      <c r="A2" s="1" t="s">
        <v>0</v>
      </c>
      <c r="B2" s="3" t="s">
        <v>159</v>
      </c>
      <c r="C2" s="1" t="s">
        <v>1</v>
      </c>
    </row>
    <row r="3" spans="1:3" ht="11.95" customHeight="1" x14ac:dyDescent="0.3">
      <c r="A3" s="1" t="s">
        <v>2</v>
      </c>
    </row>
    <row r="4" spans="1:3" ht="11.95" customHeight="1" x14ac:dyDescent="0.3">
      <c r="A4" s="4" t="s">
        <v>3</v>
      </c>
      <c r="B4" s="5">
        <v>1635.32</v>
      </c>
      <c r="C4" s="14">
        <f t="shared" ref="C4:C10" si="0">SUM(B4)</f>
        <v>1635.32</v>
      </c>
    </row>
    <row r="5" spans="1:3" ht="11.95" customHeight="1" x14ac:dyDescent="0.3">
      <c r="A5" s="6" t="s">
        <v>4</v>
      </c>
      <c r="B5" s="7">
        <v>0</v>
      </c>
      <c r="C5" s="13">
        <f t="shared" si="0"/>
        <v>0</v>
      </c>
    </row>
    <row r="6" spans="1:3" ht="11.95" customHeight="1" x14ac:dyDescent="0.3">
      <c r="A6" s="6" t="s">
        <v>5</v>
      </c>
      <c r="B6" s="7">
        <v>88.75</v>
      </c>
      <c r="C6" s="15">
        <f t="shared" si="0"/>
        <v>88.75</v>
      </c>
    </row>
    <row r="7" spans="1:3" ht="11.95" customHeight="1" x14ac:dyDescent="0.3">
      <c r="A7" s="4" t="s">
        <v>6</v>
      </c>
      <c r="B7" s="5">
        <f>SUM(B4:B6)</f>
        <v>1724.07</v>
      </c>
      <c r="C7" s="13">
        <f t="shared" si="0"/>
        <v>1724.07</v>
      </c>
    </row>
    <row r="8" spans="1:3" ht="11.95" customHeight="1" x14ac:dyDescent="0.3">
      <c r="A8" s="6" t="s">
        <v>7</v>
      </c>
      <c r="B8" s="7">
        <v>57.8</v>
      </c>
      <c r="C8" s="13">
        <f t="shared" si="0"/>
        <v>57.8</v>
      </c>
    </row>
    <row r="9" spans="1:3" ht="11.95" customHeight="1" x14ac:dyDescent="0.3">
      <c r="A9" s="6" t="s">
        <v>8</v>
      </c>
      <c r="B9" s="7">
        <v>0</v>
      </c>
      <c r="C9" s="13">
        <f t="shared" si="0"/>
        <v>0</v>
      </c>
    </row>
    <row r="10" spans="1:3" ht="11.95" customHeight="1" x14ac:dyDescent="0.3">
      <c r="A10" s="8" t="s">
        <v>9</v>
      </c>
      <c r="B10" s="9">
        <f>SUM(B7:B8) - B9</f>
        <v>1781.87</v>
      </c>
      <c r="C10" s="16">
        <f t="shared" si="0"/>
        <v>1781.87</v>
      </c>
    </row>
    <row r="11" spans="1:3" ht="6.05" customHeight="1" x14ac:dyDescent="0.3"/>
    <row r="12" spans="1:3" ht="11.95" customHeight="1" x14ac:dyDescent="0.3">
      <c r="A12" s="10" t="s">
        <v>10</v>
      </c>
    </row>
    <row r="13" spans="1:3" ht="11.95" customHeight="1" x14ac:dyDescent="0.3">
      <c r="A13" s="4" t="s">
        <v>11</v>
      </c>
      <c r="B13" s="5">
        <v>143.82</v>
      </c>
      <c r="C13" s="14">
        <f t="shared" ref="C13:C20" si="1">SUM(B13)</f>
        <v>143.82</v>
      </c>
    </row>
    <row r="14" spans="1:3" ht="11.95" customHeight="1" x14ac:dyDescent="0.3">
      <c r="A14" s="6" t="s">
        <v>12</v>
      </c>
      <c r="B14" s="7">
        <v>0</v>
      </c>
      <c r="C14" s="13">
        <f t="shared" si="1"/>
        <v>0</v>
      </c>
    </row>
    <row r="15" spans="1:3" ht="11.95" customHeight="1" x14ac:dyDescent="0.3">
      <c r="A15" s="6" t="s">
        <v>13</v>
      </c>
      <c r="B15" s="7">
        <v>8.36</v>
      </c>
      <c r="C15" s="13">
        <f t="shared" si="1"/>
        <v>8.36</v>
      </c>
    </row>
    <row r="16" spans="1:3" ht="11.95" customHeight="1" x14ac:dyDescent="0.3">
      <c r="A16" s="6" t="s">
        <v>14</v>
      </c>
      <c r="B16" s="7">
        <v>0</v>
      </c>
      <c r="C16" s="13">
        <f t="shared" si="1"/>
        <v>0</v>
      </c>
    </row>
    <row r="17" spans="1:3" ht="11.95" customHeight="1" x14ac:dyDescent="0.3">
      <c r="A17" s="6" t="s">
        <v>15</v>
      </c>
      <c r="B17" s="7">
        <v>14.07</v>
      </c>
      <c r="C17" s="13">
        <f t="shared" si="1"/>
        <v>14.07</v>
      </c>
    </row>
    <row r="18" spans="1:3" ht="11.95" customHeight="1" x14ac:dyDescent="0.3">
      <c r="A18" s="6" t="s">
        <v>16</v>
      </c>
      <c r="B18" s="7">
        <v>0</v>
      </c>
      <c r="C18" s="15">
        <f t="shared" si="1"/>
        <v>0</v>
      </c>
    </row>
    <row r="19" spans="1:3" ht="11.95" customHeight="1" x14ac:dyDescent="0.3">
      <c r="A19" s="4" t="s">
        <v>17</v>
      </c>
      <c r="B19" s="5">
        <f>SUM(B13:B18)</f>
        <v>166.25</v>
      </c>
      <c r="C19" s="16">
        <f t="shared" si="1"/>
        <v>166.25</v>
      </c>
    </row>
    <row r="20" spans="1:3" ht="11.95" customHeight="1" x14ac:dyDescent="0.3">
      <c r="A20" s="1" t="s">
        <v>18</v>
      </c>
      <c r="B20" s="9">
        <f>B10-B19</f>
        <v>1615.62</v>
      </c>
      <c r="C20" s="16">
        <f t="shared" si="1"/>
        <v>1615.62</v>
      </c>
    </row>
    <row r="21" spans="1:3" ht="6.05" customHeight="1" x14ac:dyDescent="0.3"/>
    <row r="22" spans="1:3" ht="11.95" customHeight="1" x14ac:dyDescent="0.3">
      <c r="A22" s="10" t="s">
        <v>19</v>
      </c>
    </row>
    <row r="23" spans="1:3" ht="11.95" customHeight="1" x14ac:dyDescent="0.3">
      <c r="A23" s="4" t="s">
        <v>20</v>
      </c>
      <c r="B23" s="5">
        <v>27.88</v>
      </c>
      <c r="C23" s="14">
        <f t="shared" ref="C23:C28" si="2">SUM(B23)</f>
        <v>27.88</v>
      </c>
    </row>
    <row r="24" spans="1:3" ht="11.95" customHeight="1" x14ac:dyDescent="0.3">
      <c r="A24" s="6" t="s">
        <v>21</v>
      </c>
      <c r="B24" s="7">
        <v>2.9</v>
      </c>
      <c r="C24" s="13">
        <f t="shared" si="2"/>
        <v>2.9</v>
      </c>
    </row>
    <row r="25" spans="1:3" ht="11.95" customHeight="1" x14ac:dyDescent="0.3">
      <c r="A25" s="6" t="s">
        <v>22</v>
      </c>
      <c r="B25" s="7">
        <v>0.26</v>
      </c>
      <c r="C25" s="13">
        <f t="shared" si="2"/>
        <v>0.26</v>
      </c>
    </row>
    <row r="26" spans="1:3" ht="11.95" customHeight="1" x14ac:dyDescent="0.3">
      <c r="A26" s="6" t="s">
        <v>23</v>
      </c>
      <c r="B26" s="7">
        <v>0</v>
      </c>
      <c r="C26" s="13">
        <f t="shared" si="2"/>
        <v>0</v>
      </c>
    </row>
    <row r="27" spans="1:3" ht="11.95" customHeight="1" x14ac:dyDescent="0.3">
      <c r="A27" s="6" t="s">
        <v>24</v>
      </c>
      <c r="B27" s="7">
        <v>0</v>
      </c>
      <c r="C27" s="13">
        <f t="shared" si="2"/>
        <v>0</v>
      </c>
    </row>
    <row r="28" spans="1:3" ht="11.95" customHeight="1" x14ac:dyDescent="0.3">
      <c r="A28" s="8" t="s">
        <v>25</v>
      </c>
      <c r="B28" s="9">
        <f>SUM(B23:B27)</f>
        <v>31.04</v>
      </c>
      <c r="C28" s="16">
        <f t="shared" si="2"/>
        <v>31.04</v>
      </c>
    </row>
    <row r="29" spans="1:3" ht="6.05" customHeight="1" x14ac:dyDescent="0.3"/>
    <row r="30" spans="1:3" ht="11.95" customHeight="1" x14ac:dyDescent="0.3">
      <c r="A30" s="8" t="s">
        <v>26</v>
      </c>
      <c r="B30" s="9">
        <f>B20-B28</f>
        <v>1584.58</v>
      </c>
      <c r="C30" s="16">
        <f>SUM(B30)</f>
        <v>1584.58</v>
      </c>
    </row>
    <row r="31" spans="1:3" ht="11.95" customHeight="1" x14ac:dyDescent="0.3">
      <c r="A31" s="6" t="s">
        <v>27</v>
      </c>
      <c r="B31" s="7">
        <v>0</v>
      </c>
      <c r="C31" s="13">
        <f>SUM(B31)</f>
        <v>0</v>
      </c>
    </row>
    <row r="32" spans="1:3" ht="11.95" customHeight="1" x14ac:dyDescent="0.3">
      <c r="A32" s="6" t="s">
        <v>28</v>
      </c>
      <c r="B32" s="7">
        <v>0</v>
      </c>
      <c r="C32" s="13">
        <f>SUM(B32)</f>
        <v>0</v>
      </c>
    </row>
    <row r="33" spans="1:10" ht="11.95" customHeight="1" x14ac:dyDescent="0.3">
      <c r="A33" s="1" t="s">
        <v>29</v>
      </c>
      <c r="B33" s="9">
        <f>B30-SUM(B31:B32)</f>
        <v>1584.58</v>
      </c>
      <c r="C33" s="16">
        <f>SUM(B33)</f>
        <v>1584.58</v>
      </c>
    </row>
    <row r="34" spans="1:10" ht="11.95" customHeight="1" x14ac:dyDescent="0.3">
      <c r="B34" s="17" t="s">
        <v>31</v>
      </c>
      <c r="C34" s="18"/>
      <c r="D34" s="18"/>
      <c r="E34" s="18"/>
    </row>
    <row r="35" spans="1:10" ht="11.95" customHeight="1" x14ac:dyDescent="0.3">
      <c r="B35" s="17" t="s">
        <v>32</v>
      </c>
      <c r="C35" s="18"/>
      <c r="D35" s="18"/>
      <c r="E35" s="18"/>
      <c r="F35" s="19" t="s">
        <v>33</v>
      </c>
      <c r="G35" s="19"/>
      <c r="H35" s="19"/>
      <c r="I35" s="20" t="s">
        <v>34</v>
      </c>
      <c r="J35" s="18"/>
    </row>
    <row r="36" spans="1:10" ht="11.95" customHeight="1" x14ac:dyDescent="0.3">
      <c r="B36" s="17" t="s">
        <v>35</v>
      </c>
      <c r="C36" s="18"/>
      <c r="D36" s="18"/>
      <c r="E36" s="18"/>
    </row>
    <row r="37" spans="1:10" ht="11.95" customHeight="1" x14ac:dyDescent="0.3">
      <c r="B37" s="21"/>
      <c r="C37" s="19"/>
      <c r="D37" s="19"/>
      <c r="F37" s="11"/>
      <c r="G37" s="11"/>
      <c r="H37" s="11"/>
      <c r="I37" s="20" t="s">
        <v>36</v>
      </c>
      <c r="J37" s="18"/>
    </row>
    <row r="38" spans="1:10" ht="11.95" customHeight="1" x14ac:dyDescent="0.3">
      <c r="B38" s="17" t="s">
        <v>37</v>
      </c>
      <c r="C38" s="18"/>
      <c r="D38" s="18"/>
    </row>
    <row r="39" spans="1:10" ht="11.95" customHeight="1" x14ac:dyDescent="0.3"/>
    <row r="40" spans="1:10" ht="11.95" customHeight="1" x14ac:dyDescent="0.3"/>
    <row r="41" spans="1:10" ht="11.95" customHeight="1" x14ac:dyDescent="0.3"/>
    <row r="42" spans="1:10" ht="11.95" customHeight="1" x14ac:dyDescent="0.3"/>
    <row r="43" spans="1:10" ht="11.95" customHeight="1" x14ac:dyDescent="0.3"/>
    <row r="44" spans="1:10" ht="11.95" customHeight="1" x14ac:dyDescent="0.3"/>
    <row r="45" spans="1:10" ht="11.95" customHeight="1" x14ac:dyDescent="0.3"/>
    <row r="46" spans="1:10" ht="11.95" customHeight="1" x14ac:dyDescent="0.3"/>
    <row r="47" spans="1:10" ht="11.95" customHeight="1" x14ac:dyDescent="0.3"/>
    <row r="48" spans="1:10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8">
    <mergeCell ref="B37:D37"/>
    <mergeCell ref="I37:J37"/>
    <mergeCell ref="B38:D38"/>
    <mergeCell ref="B34:E34"/>
    <mergeCell ref="B35:E35"/>
    <mergeCell ref="F35:H35"/>
    <mergeCell ref="I35:J35"/>
    <mergeCell ref="B36:E36"/>
  </mergeCells>
  <pageMargins left="0.7" right="0.7" top="0.75" bottom="0.75" header="0.3" footer="0.3"/>
  <pageSetup orientation="landscape"/>
  <headerFooter differentOddEven="1" differentFirst="1">
    <oddHeader>&amp;CAUDITOR'S OFFICE, MADISON COUNTY
STATEMENT OF SEMI-ANNUAL APPORTIONMENT OF TAXES
MADE AT THE FIRST HALF REAL ESTATE SETTLEMENT TAX YEAR 2025, WITH THE COUNTY TREASURER FOR MECHANICSBURG PUBLIC LIBRARY</oddHeader>
    <evenHeader>&amp;CAUDITOR'S OFFICE, MADISON COUNTY
STATEMENT OF SEMI-ANNUAL APPORTIONMENT OF TAXES
MADE AT THE FIRST HALF REAL ESTATE SETTLEMENT TAX YEAR 2025, WITH THE COUNTY TREASURER FOR MECHANICSBURG PUBLIC LIBRARY</evenHeader>
    <firstHeader>&amp;CAUDITOR'S OFFICE, MADISON COUNTY
STATEMENT OF SEMI-ANNUAL APPORTIONMENT OF TAXES
MADE AT THE FIRST HALF REAL ESTATE SETTLEMENT TAX YEAR 2025, WITH THE COUNTY TREASURER FOR MECHANICSBURG PUBLIC LIBRARY</first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J99"/>
  <sheetViews>
    <sheetView workbookViewId="0"/>
  </sheetViews>
  <sheetFormatPr defaultRowHeight="12.45" customHeight="1" x14ac:dyDescent="0.3"/>
  <cols>
    <col min="1" max="1" width="23" customWidth="1"/>
    <col min="2" max="2" width="11" style="2" customWidth="1"/>
    <col min="3" max="3" width="11" customWidth="1"/>
  </cols>
  <sheetData>
    <row r="2" spans="1:3" ht="29.95" customHeight="1" x14ac:dyDescent="0.3">
      <c r="A2" s="1" t="s">
        <v>0</v>
      </c>
      <c r="B2" s="3" t="s">
        <v>160</v>
      </c>
      <c r="C2" s="1" t="s">
        <v>1</v>
      </c>
    </row>
    <row r="3" spans="1:3" ht="11.95" customHeight="1" x14ac:dyDescent="0.3">
      <c r="A3" s="1" t="s">
        <v>2</v>
      </c>
    </row>
    <row r="4" spans="1:3" ht="11.95" customHeight="1" x14ac:dyDescent="0.3">
      <c r="A4" s="4" t="s">
        <v>3</v>
      </c>
      <c r="B4" s="5">
        <v>202196.98</v>
      </c>
      <c r="C4" s="14">
        <f t="shared" ref="C4:C10" si="0">SUM(B4)</f>
        <v>202196.98</v>
      </c>
    </row>
    <row r="5" spans="1:3" ht="11.95" customHeight="1" x14ac:dyDescent="0.3">
      <c r="A5" s="6" t="s">
        <v>4</v>
      </c>
      <c r="B5" s="7">
        <v>7986.49</v>
      </c>
      <c r="C5" s="13">
        <f t="shared" si="0"/>
        <v>7986.49</v>
      </c>
    </row>
    <row r="6" spans="1:3" ht="11.95" customHeight="1" x14ac:dyDescent="0.3">
      <c r="A6" s="6" t="s">
        <v>5</v>
      </c>
      <c r="B6" s="7">
        <v>7728.47</v>
      </c>
      <c r="C6" s="15">
        <f t="shared" si="0"/>
        <v>7728.47</v>
      </c>
    </row>
    <row r="7" spans="1:3" ht="11.95" customHeight="1" x14ac:dyDescent="0.3">
      <c r="A7" s="4" t="s">
        <v>6</v>
      </c>
      <c r="B7" s="5">
        <f>SUM(B4:B6)</f>
        <v>217911.94</v>
      </c>
      <c r="C7" s="13">
        <f t="shared" si="0"/>
        <v>217911.94</v>
      </c>
    </row>
    <row r="8" spans="1:3" ht="11.95" customHeight="1" x14ac:dyDescent="0.3">
      <c r="A8" s="6" t="s">
        <v>7</v>
      </c>
      <c r="B8" s="7">
        <v>5432.17</v>
      </c>
      <c r="C8" s="13">
        <f t="shared" si="0"/>
        <v>5432.17</v>
      </c>
    </row>
    <row r="9" spans="1:3" ht="11.95" customHeight="1" x14ac:dyDescent="0.3">
      <c r="A9" s="6" t="s">
        <v>8</v>
      </c>
      <c r="B9" s="7">
        <v>0</v>
      </c>
      <c r="C9" s="13">
        <f t="shared" si="0"/>
        <v>0</v>
      </c>
    </row>
    <row r="10" spans="1:3" ht="11.95" customHeight="1" x14ac:dyDescent="0.3">
      <c r="A10" s="8" t="s">
        <v>9</v>
      </c>
      <c r="B10" s="9">
        <f>SUM(B7:B8) - B9</f>
        <v>223344.11000000002</v>
      </c>
      <c r="C10" s="16">
        <f t="shared" si="0"/>
        <v>223344.11000000002</v>
      </c>
    </row>
    <row r="11" spans="1:3" ht="6.05" customHeight="1" x14ac:dyDescent="0.3"/>
    <row r="12" spans="1:3" ht="11.95" customHeight="1" x14ac:dyDescent="0.3">
      <c r="A12" s="10" t="s">
        <v>10</v>
      </c>
    </row>
    <row r="13" spans="1:3" ht="11.95" customHeight="1" x14ac:dyDescent="0.3">
      <c r="A13" s="4" t="s">
        <v>11</v>
      </c>
      <c r="B13" s="5">
        <v>0</v>
      </c>
      <c r="C13" s="14">
        <f t="shared" ref="C13:C20" si="1">SUM(B13)</f>
        <v>0</v>
      </c>
    </row>
    <row r="14" spans="1:3" ht="11.95" customHeight="1" x14ac:dyDescent="0.3">
      <c r="A14" s="6" t="s">
        <v>12</v>
      </c>
      <c r="B14" s="7">
        <v>0</v>
      </c>
      <c r="C14" s="13">
        <f t="shared" si="1"/>
        <v>0</v>
      </c>
    </row>
    <row r="15" spans="1:3" ht="11.95" customHeight="1" x14ac:dyDescent="0.3">
      <c r="A15" s="6" t="s">
        <v>13</v>
      </c>
      <c r="B15" s="7">
        <v>0</v>
      </c>
      <c r="C15" s="13">
        <f t="shared" si="1"/>
        <v>0</v>
      </c>
    </row>
    <row r="16" spans="1:3" ht="11.95" customHeight="1" x14ac:dyDescent="0.3">
      <c r="A16" s="6" t="s">
        <v>14</v>
      </c>
      <c r="B16" s="7">
        <v>0</v>
      </c>
      <c r="C16" s="13">
        <f t="shared" si="1"/>
        <v>0</v>
      </c>
    </row>
    <row r="17" spans="1:3" ht="11.95" customHeight="1" x14ac:dyDescent="0.3">
      <c r="A17" s="6" t="s">
        <v>15</v>
      </c>
      <c r="B17" s="7">
        <v>1777.58</v>
      </c>
      <c r="C17" s="13">
        <f t="shared" si="1"/>
        <v>1777.58</v>
      </c>
    </row>
    <row r="18" spans="1:3" ht="11.95" customHeight="1" x14ac:dyDescent="0.3">
      <c r="A18" s="6" t="s">
        <v>16</v>
      </c>
      <c r="B18" s="7">
        <v>15.46</v>
      </c>
      <c r="C18" s="15">
        <f t="shared" si="1"/>
        <v>15.46</v>
      </c>
    </row>
    <row r="19" spans="1:3" ht="11.95" customHeight="1" x14ac:dyDescent="0.3">
      <c r="A19" s="4" t="s">
        <v>17</v>
      </c>
      <c r="B19" s="5">
        <f>SUM(B13:B18)</f>
        <v>1793.04</v>
      </c>
      <c r="C19" s="16">
        <f t="shared" si="1"/>
        <v>1793.04</v>
      </c>
    </row>
    <row r="20" spans="1:3" ht="11.95" customHeight="1" x14ac:dyDescent="0.3">
      <c r="A20" s="1" t="s">
        <v>18</v>
      </c>
      <c r="B20" s="9">
        <f>B10-B19</f>
        <v>221551.07</v>
      </c>
      <c r="C20" s="16">
        <f t="shared" si="1"/>
        <v>221551.07</v>
      </c>
    </row>
    <row r="21" spans="1:3" ht="6.05" customHeight="1" x14ac:dyDescent="0.3"/>
    <row r="22" spans="1:3" ht="11.95" customHeight="1" x14ac:dyDescent="0.3">
      <c r="A22" s="10" t="s">
        <v>19</v>
      </c>
    </row>
    <row r="23" spans="1:3" ht="11.95" customHeight="1" x14ac:dyDescent="0.3">
      <c r="A23" s="4" t="s">
        <v>20</v>
      </c>
      <c r="B23" s="5">
        <v>3493.99</v>
      </c>
      <c r="C23" s="14">
        <f t="shared" ref="C23:C28" si="2">SUM(B23)</f>
        <v>3493.99</v>
      </c>
    </row>
    <row r="24" spans="1:3" ht="11.95" customHeight="1" x14ac:dyDescent="0.3">
      <c r="A24" s="6" t="s">
        <v>21</v>
      </c>
      <c r="B24" s="7">
        <v>270.86</v>
      </c>
      <c r="C24" s="13">
        <f t="shared" si="2"/>
        <v>270.86</v>
      </c>
    </row>
    <row r="25" spans="1:3" ht="11.95" customHeight="1" x14ac:dyDescent="0.3">
      <c r="A25" s="6" t="s">
        <v>22</v>
      </c>
      <c r="B25" s="7">
        <v>7.11</v>
      </c>
      <c r="C25" s="13">
        <f t="shared" si="2"/>
        <v>7.11</v>
      </c>
    </row>
    <row r="26" spans="1:3" ht="11.95" customHeight="1" x14ac:dyDescent="0.3">
      <c r="A26" s="6" t="s">
        <v>23</v>
      </c>
      <c r="B26" s="7">
        <v>0</v>
      </c>
      <c r="C26" s="13">
        <f t="shared" si="2"/>
        <v>0</v>
      </c>
    </row>
    <row r="27" spans="1:3" ht="11.95" customHeight="1" x14ac:dyDescent="0.3">
      <c r="A27" s="6" t="s">
        <v>24</v>
      </c>
      <c r="B27" s="7">
        <v>0</v>
      </c>
      <c r="C27" s="13">
        <f t="shared" si="2"/>
        <v>0</v>
      </c>
    </row>
    <row r="28" spans="1:3" ht="11.95" customHeight="1" x14ac:dyDescent="0.3">
      <c r="A28" s="8" t="s">
        <v>25</v>
      </c>
      <c r="B28" s="9">
        <f>SUM(B23:B27)</f>
        <v>3771.96</v>
      </c>
      <c r="C28" s="16">
        <f t="shared" si="2"/>
        <v>3771.96</v>
      </c>
    </row>
    <row r="29" spans="1:3" ht="6.05" customHeight="1" x14ac:dyDescent="0.3"/>
    <row r="30" spans="1:3" ht="11.95" customHeight="1" x14ac:dyDescent="0.3">
      <c r="A30" s="8" t="s">
        <v>26</v>
      </c>
      <c r="B30" s="9">
        <f>B20-B28</f>
        <v>217779.11000000002</v>
      </c>
      <c r="C30" s="16">
        <f>SUM(B30)</f>
        <v>217779.11000000002</v>
      </c>
    </row>
    <row r="31" spans="1:3" ht="11.95" customHeight="1" x14ac:dyDescent="0.3">
      <c r="A31" s="6" t="s">
        <v>27</v>
      </c>
      <c r="B31" s="7">
        <v>70.17</v>
      </c>
      <c r="C31" s="13">
        <f>SUM(B31)</f>
        <v>70.17</v>
      </c>
    </row>
    <row r="32" spans="1:3" ht="11.95" customHeight="1" x14ac:dyDescent="0.3">
      <c r="A32" s="6" t="s">
        <v>28</v>
      </c>
      <c r="B32" s="7">
        <v>74087.240000000005</v>
      </c>
      <c r="C32" s="13">
        <f>SUM(B32)</f>
        <v>74087.240000000005</v>
      </c>
    </row>
    <row r="33" spans="1:10" ht="11.95" customHeight="1" x14ac:dyDescent="0.3">
      <c r="A33" s="1" t="s">
        <v>29</v>
      </c>
      <c r="B33" s="9">
        <f>B30-SUM(B31:B32)</f>
        <v>143621.70000000001</v>
      </c>
      <c r="C33" s="16">
        <f>SUM(B33)</f>
        <v>143621.70000000001</v>
      </c>
    </row>
    <row r="34" spans="1:10" ht="11.95" customHeight="1" x14ac:dyDescent="0.3">
      <c r="B34" s="17" t="s">
        <v>31</v>
      </c>
      <c r="C34" s="18"/>
      <c r="D34" s="18"/>
      <c r="E34" s="18"/>
    </row>
    <row r="35" spans="1:10" ht="11.95" customHeight="1" x14ac:dyDescent="0.3">
      <c r="B35" s="17" t="s">
        <v>32</v>
      </c>
      <c r="C35" s="18"/>
      <c r="D35" s="18"/>
      <c r="E35" s="18"/>
      <c r="F35" s="19" t="s">
        <v>33</v>
      </c>
      <c r="G35" s="19"/>
      <c r="H35" s="19"/>
      <c r="I35" s="20" t="s">
        <v>34</v>
      </c>
      <c r="J35" s="18"/>
    </row>
    <row r="36" spans="1:10" ht="11.95" customHeight="1" x14ac:dyDescent="0.3">
      <c r="B36" s="17" t="s">
        <v>35</v>
      </c>
      <c r="C36" s="18"/>
      <c r="D36" s="18"/>
      <c r="E36" s="18"/>
    </row>
    <row r="37" spans="1:10" ht="11.95" customHeight="1" x14ac:dyDescent="0.3">
      <c r="B37" s="21"/>
      <c r="C37" s="19"/>
      <c r="D37" s="19"/>
      <c r="F37" s="11"/>
      <c r="G37" s="11"/>
      <c r="H37" s="11"/>
      <c r="I37" s="20" t="s">
        <v>36</v>
      </c>
      <c r="J37" s="18"/>
    </row>
    <row r="38" spans="1:10" ht="11.95" customHeight="1" x14ac:dyDescent="0.3">
      <c r="B38" s="17" t="s">
        <v>37</v>
      </c>
      <c r="C38" s="18"/>
      <c r="D38" s="18"/>
    </row>
    <row r="39" spans="1:10" ht="11.95" customHeight="1" x14ac:dyDescent="0.3"/>
    <row r="40" spans="1:10" ht="11.95" customHeight="1" x14ac:dyDescent="0.3"/>
    <row r="41" spans="1:10" ht="11.95" customHeight="1" x14ac:dyDescent="0.3"/>
    <row r="42" spans="1:10" ht="11.95" customHeight="1" x14ac:dyDescent="0.3"/>
    <row r="43" spans="1:10" ht="11.95" customHeight="1" x14ac:dyDescent="0.3"/>
    <row r="44" spans="1:10" ht="11.95" customHeight="1" x14ac:dyDescent="0.3"/>
    <row r="45" spans="1:10" ht="11.95" customHeight="1" x14ac:dyDescent="0.3"/>
    <row r="46" spans="1:10" ht="11.95" customHeight="1" x14ac:dyDescent="0.3"/>
    <row r="47" spans="1:10" ht="11.95" customHeight="1" x14ac:dyDescent="0.3"/>
    <row r="48" spans="1:10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8">
    <mergeCell ref="B37:D37"/>
    <mergeCell ref="I37:J37"/>
    <mergeCell ref="B38:D38"/>
    <mergeCell ref="B34:E34"/>
    <mergeCell ref="B35:E35"/>
    <mergeCell ref="F35:H35"/>
    <mergeCell ref="I35:J35"/>
    <mergeCell ref="B36:E36"/>
  </mergeCells>
  <pageMargins left="0.7" right="0.7" top="0.75" bottom="0.75" header="0.3" footer="0.3"/>
  <pageSetup orientation="landscape"/>
  <headerFooter differentOddEven="1" differentFirst="1">
    <oddHeader>&amp;CAUDITOR'S OFFICE, MADISON COUNTY
STATEMENT OF SEMI-ANNUAL APPORTIONMENT OF TAXES
MADE AT THE FIRST HALF REAL ESTATE SETTLEMENT TAX YEAR 2025, WITH THE COUNTY TREASURER FOR PLAIN CITY PUBLIC LIBRARY</oddHeader>
    <evenHeader>&amp;CAUDITOR'S OFFICE, MADISON COUNTY
STATEMENT OF SEMI-ANNUAL APPORTIONMENT OF TAXES
MADE AT THE FIRST HALF REAL ESTATE SETTLEMENT TAX YEAR 2025, WITH THE COUNTY TREASURER FOR PLAIN CITY PUBLIC LIBRARY</evenHeader>
    <firstHeader>&amp;CAUDITOR'S OFFICE, MADISON COUNTY
STATEMENT OF SEMI-ANNUAL APPORTIONMENT OF TAXES
MADE AT THE FIRST HALF REAL ESTATE SETTLEMENT TAX YEAR 2025, WITH THE COUNTY TREASURER FOR PLAIN CITY PUBLIC LIBRARY</first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J99"/>
  <sheetViews>
    <sheetView workbookViewId="0"/>
  </sheetViews>
  <sheetFormatPr defaultRowHeight="12.45" customHeight="1" x14ac:dyDescent="0.3"/>
  <cols>
    <col min="1" max="1" width="23" customWidth="1"/>
    <col min="2" max="2" width="11" style="2" customWidth="1"/>
    <col min="3" max="3" width="11" customWidth="1"/>
  </cols>
  <sheetData>
    <row r="2" spans="1:3" ht="29.95" customHeight="1" x14ac:dyDescent="0.3">
      <c r="A2" s="1" t="s">
        <v>0</v>
      </c>
      <c r="B2" s="3" t="s">
        <v>161</v>
      </c>
      <c r="C2" s="1" t="s">
        <v>1</v>
      </c>
    </row>
    <row r="3" spans="1:3" ht="11.95" customHeight="1" x14ac:dyDescent="0.3">
      <c r="A3" s="1" t="s">
        <v>2</v>
      </c>
    </row>
    <row r="4" spans="1:3" ht="11.95" customHeight="1" x14ac:dyDescent="0.3">
      <c r="A4" s="4" t="s">
        <v>3</v>
      </c>
      <c r="B4" s="5">
        <v>36197.129999999997</v>
      </c>
      <c r="C4" s="14">
        <f t="shared" ref="C4:C10" si="0">SUM(B4)</f>
        <v>36197.129999999997</v>
      </c>
    </row>
    <row r="5" spans="1:3" ht="11.95" customHeight="1" x14ac:dyDescent="0.3">
      <c r="A5" s="6" t="s">
        <v>4</v>
      </c>
      <c r="B5" s="7">
        <v>5751.72</v>
      </c>
      <c r="C5" s="13">
        <f t="shared" si="0"/>
        <v>5751.72</v>
      </c>
    </row>
    <row r="6" spans="1:3" ht="11.95" customHeight="1" x14ac:dyDescent="0.3">
      <c r="A6" s="6" t="s">
        <v>5</v>
      </c>
      <c r="B6" s="7">
        <v>9412.4599999999991</v>
      </c>
      <c r="C6" s="15">
        <f t="shared" si="0"/>
        <v>9412.4599999999991</v>
      </c>
    </row>
    <row r="7" spans="1:3" ht="11.95" customHeight="1" x14ac:dyDescent="0.3">
      <c r="A7" s="4" t="s">
        <v>6</v>
      </c>
      <c r="B7" s="5">
        <f>SUM(B4:B6)</f>
        <v>51361.31</v>
      </c>
      <c r="C7" s="13">
        <f t="shared" si="0"/>
        <v>51361.31</v>
      </c>
    </row>
    <row r="8" spans="1:3" ht="11.95" customHeight="1" x14ac:dyDescent="0.3">
      <c r="A8" s="6" t="s">
        <v>7</v>
      </c>
      <c r="B8" s="7">
        <v>1928.13</v>
      </c>
      <c r="C8" s="13">
        <f t="shared" si="0"/>
        <v>1928.13</v>
      </c>
    </row>
    <row r="9" spans="1:3" ht="11.95" customHeight="1" x14ac:dyDescent="0.3">
      <c r="A9" s="6" t="s">
        <v>8</v>
      </c>
      <c r="B9" s="7">
        <v>0</v>
      </c>
      <c r="C9" s="13">
        <f t="shared" si="0"/>
        <v>0</v>
      </c>
    </row>
    <row r="10" spans="1:3" ht="11.95" customHeight="1" x14ac:dyDescent="0.3">
      <c r="A10" s="8" t="s">
        <v>9</v>
      </c>
      <c r="B10" s="9">
        <f>SUM(B7:B8) - B9</f>
        <v>53289.439999999995</v>
      </c>
      <c r="C10" s="16">
        <f t="shared" si="0"/>
        <v>53289.439999999995</v>
      </c>
    </row>
    <row r="11" spans="1:3" ht="6.05" customHeight="1" x14ac:dyDescent="0.3"/>
    <row r="12" spans="1:3" ht="11.95" customHeight="1" x14ac:dyDescent="0.3">
      <c r="A12" s="10" t="s">
        <v>10</v>
      </c>
    </row>
    <row r="13" spans="1:3" ht="11.95" customHeight="1" x14ac:dyDescent="0.3">
      <c r="A13" s="4" t="s">
        <v>11</v>
      </c>
      <c r="B13" s="5">
        <v>0</v>
      </c>
      <c r="C13" s="14">
        <f t="shared" ref="C13:C20" si="1">SUM(B13)</f>
        <v>0</v>
      </c>
    </row>
    <row r="14" spans="1:3" ht="11.95" customHeight="1" x14ac:dyDescent="0.3">
      <c r="A14" s="6" t="s">
        <v>12</v>
      </c>
      <c r="B14" s="7">
        <v>0</v>
      </c>
      <c r="C14" s="13">
        <f t="shared" si="1"/>
        <v>0</v>
      </c>
    </row>
    <row r="15" spans="1:3" ht="11.95" customHeight="1" x14ac:dyDescent="0.3">
      <c r="A15" s="6" t="s">
        <v>13</v>
      </c>
      <c r="B15" s="7">
        <v>0</v>
      </c>
      <c r="C15" s="13">
        <f t="shared" si="1"/>
        <v>0</v>
      </c>
    </row>
    <row r="16" spans="1:3" ht="11.95" customHeight="1" x14ac:dyDescent="0.3">
      <c r="A16" s="6" t="s">
        <v>14</v>
      </c>
      <c r="B16" s="7">
        <v>0</v>
      </c>
      <c r="C16" s="13">
        <f t="shared" si="1"/>
        <v>0</v>
      </c>
    </row>
    <row r="17" spans="1:3" ht="11.95" customHeight="1" x14ac:dyDescent="0.3">
      <c r="A17" s="6" t="s">
        <v>15</v>
      </c>
      <c r="B17" s="7">
        <v>519.17999999999995</v>
      </c>
      <c r="C17" s="13">
        <f t="shared" si="1"/>
        <v>519.17999999999995</v>
      </c>
    </row>
    <row r="18" spans="1:3" ht="11.95" customHeight="1" x14ac:dyDescent="0.3">
      <c r="A18" s="6" t="s">
        <v>16</v>
      </c>
      <c r="B18" s="7">
        <v>19.53</v>
      </c>
      <c r="C18" s="15">
        <f t="shared" si="1"/>
        <v>19.53</v>
      </c>
    </row>
    <row r="19" spans="1:3" ht="11.95" customHeight="1" x14ac:dyDescent="0.3">
      <c r="A19" s="4" t="s">
        <v>17</v>
      </c>
      <c r="B19" s="5">
        <f>SUM(B13:B18)</f>
        <v>538.70999999999992</v>
      </c>
      <c r="C19" s="16">
        <f t="shared" si="1"/>
        <v>538.70999999999992</v>
      </c>
    </row>
    <row r="20" spans="1:3" ht="11.95" customHeight="1" x14ac:dyDescent="0.3">
      <c r="A20" s="1" t="s">
        <v>18</v>
      </c>
      <c r="B20" s="9">
        <f>B10-B19</f>
        <v>52750.729999999996</v>
      </c>
      <c r="C20" s="16">
        <f t="shared" si="1"/>
        <v>52750.729999999996</v>
      </c>
    </row>
    <row r="21" spans="1:3" ht="6.05" customHeight="1" x14ac:dyDescent="0.3"/>
    <row r="22" spans="1:3" ht="11.95" customHeight="1" x14ac:dyDescent="0.3">
      <c r="A22" s="10" t="s">
        <v>19</v>
      </c>
    </row>
    <row r="23" spans="1:3" ht="11.95" customHeight="1" x14ac:dyDescent="0.3">
      <c r="A23" s="4" t="s">
        <v>20</v>
      </c>
      <c r="B23" s="5">
        <v>789.2</v>
      </c>
      <c r="C23" s="14">
        <f t="shared" ref="C23:C28" si="2">SUM(B23)</f>
        <v>789.2</v>
      </c>
    </row>
    <row r="24" spans="1:3" ht="11.95" customHeight="1" x14ac:dyDescent="0.3">
      <c r="A24" s="6" t="s">
        <v>21</v>
      </c>
      <c r="B24" s="7">
        <v>95.42</v>
      </c>
      <c r="C24" s="13">
        <f t="shared" si="2"/>
        <v>95.42</v>
      </c>
    </row>
    <row r="25" spans="1:3" ht="11.95" customHeight="1" x14ac:dyDescent="0.3">
      <c r="A25" s="6" t="s">
        <v>22</v>
      </c>
      <c r="B25" s="7">
        <v>3.8</v>
      </c>
      <c r="C25" s="13">
        <f t="shared" si="2"/>
        <v>3.8</v>
      </c>
    </row>
    <row r="26" spans="1:3" ht="11.95" customHeight="1" x14ac:dyDescent="0.3">
      <c r="A26" s="6" t="s">
        <v>23</v>
      </c>
      <c r="B26" s="7">
        <v>0</v>
      </c>
      <c r="C26" s="13">
        <f t="shared" si="2"/>
        <v>0</v>
      </c>
    </row>
    <row r="27" spans="1:3" ht="11.95" customHeight="1" x14ac:dyDescent="0.3">
      <c r="A27" s="6" t="s">
        <v>24</v>
      </c>
      <c r="B27" s="7">
        <v>909.69</v>
      </c>
      <c r="C27" s="13">
        <f t="shared" si="2"/>
        <v>909.69</v>
      </c>
    </row>
    <row r="28" spans="1:3" ht="11.95" customHeight="1" x14ac:dyDescent="0.3">
      <c r="A28" s="8" t="s">
        <v>25</v>
      </c>
      <c r="B28" s="9">
        <f>SUM(B23:B27)</f>
        <v>1798.1100000000001</v>
      </c>
      <c r="C28" s="16">
        <f t="shared" si="2"/>
        <v>1798.1100000000001</v>
      </c>
    </row>
    <row r="29" spans="1:3" ht="6.05" customHeight="1" x14ac:dyDescent="0.3"/>
    <row r="30" spans="1:3" ht="11.95" customHeight="1" x14ac:dyDescent="0.3">
      <c r="A30" s="8" t="s">
        <v>26</v>
      </c>
      <c r="B30" s="9">
        <f>B20-B28</f>
        <v>50952.619999999995</v>
      </c>
      <c r="C30" s="16">
        <f>SUM(B30)</f>
        <v>50952.619999999995</v>
      </c>
    </row>
    <row r="31" spans="1:3" ht="11.95" customHeight="1" x14ac:dyDescent="0.3">
      <c r="A31" s="6" t="s">
        <v>27</v>
      </c>
      <c r="B31" s="7">
        <v>80.540000000000006</v>
      </c>
      <c r="C31" s="13">
        <f>SUM(B31)</f>
        <v>80.540000000000006</v>
      </c>
    </row>
    <row r="32" spans="1:3" ht="11.95" customHeight="1" x14ac:dyDescent="0.3">
      <c r="A32" s="6" t="s">
        <v>28</v>
      </c>
      <c r="B32" s="7">
        <v>0</v>
      </c>
      <c r="C32" s="13">
        <f>SUM(B32)</f>
        <v>0</v>
      </c>
    </row>
    <row r="33" spans="1:10" ht="11.95" customHeight="1" x14ac:dyDescent="0.3">
      <c r="A33" s="1" t="s">
        <v>29</v>
      </c>
      <c r="B33" s="9">
        <f>B30-SUM(B31:B32)</f>
        <v>50872.079999999994</v>
      </c>
      <c r="C33" s="16">
        <f>SUM(B33)</f>
        <v>50872.079999999994</v>
      </c>
    </row>
    <row r="34" spans="1:10" ht="11.95" customHeight="1" x14ac:dyDescent="0.3">
      <c r="B34" s="17" t="s">
        <v>31</v>
      </c>
      <c r="C34" s="18"/>
      <c r="D34" s="18"/>
      <c r="E34" s="18"/>
    </row>
    <row r="35" spans="1:10" ht="11.95" customHeight="1" x14ac:dyDescent="0.3">
      <c r="B35" s="17" t="s">
        <v>32</v>
      </c>
      <c r="C35" s="18"/>
      <c r="D35" s="18"/>
      <c r="E35" s="18"/>
      <c r="F35" s="19" t="s">
        <v>33</v>
      </c>
      <c r="G35" s="19"/>
      <c r="H35" s="19"/>
      <c r="I35" s="20" t="s">
        <v>34</v>
      </c>
      <c r="J35" s="18"/>
    </row>
    <row r="36" spans="1:10" ht="11.95" customHeight="1" x14ac:dyDescent="0.3">
      <c r="B36" s="17" t="s">
        <v>35</v>
      </c>
      <c r="C36" s="18"/>
      <c r="D36" s="18"/>
      <c r="E36" s="18"/>
    </row>
    <row r="37" spans="1:10" ht="11.95" customHeight="1" x14ac:dyDescent="0.3">
      <c r="B37" s="21"/>
      <c r="C37" s="19"/>
      <c r="D37" s="19"/>
      <c r="F37" s="11"/>
      <c r="G37" s="11"/>
      <c r="H37" s="11"/>
      <c r="I37" s="20" t="s">
        <v>36</v>
      </c>
      <c r="J37" s="18"/>
    </row>
    <row r="38" spans="1:10" ht="11.95" customHeight="1" x14ac:dyDescent="0.3">
      <c r="B38" s="17" t="s">
        <v>37</v>
      </c>
      <c r="C38" s="18"/>
      <c r="D38" s="18"/>
    </row>
    <row r="39" spans="1:10" ht="11.95" customHeight="1" x14ac:dyDescent="0.3"/>
    <row r="40" spans="1:10" ht="11.95" customHeight="1" x14ac:dyDescent="0.3"/>
    <row r="41" spans="1:10" ht="11.95" customHeight="1" x14ac:dyDescent="0.3"/>
    <row r="42" spans="1:10" ht="11.95" customHeight="1" x14ac:dyDescent="0.3"/>
    <row r="43" spans="1:10" ht="11.95" customHeight="1" x14ac:dyDescent="0.3"/>
    <row r="44" spans="1:10" ht="11.95" customHeight="1" x14ac:dyDescent="0.3"/>
    <row r="45" spans="1:10" ht="11.95" customHeight="1" x14ac:dyDescent="0.3"/>
    <row r="46" spans="1:10" ht="11.95" customHeight="1" x14ac:dyDescent="0.3"/>
    <row r="47" spans="1:10" ht="11.95" customHeight="1" x14ac:dyDescent="0.3"/>
    <row r="48" spans="1:10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8">
    <mergeCell ref="B37:D37"/>
    <mergeCell ref="I37:J37"/>
    <mergeCell ref="B38:D38"/>
    <mergeCell ref="B34:E34"/>
    <mergeCell ref="B35:E35"/>
    <mergeCell ref="F35:H35"/>
    <mergeCell ref="I35:J35"/>
    <mergeCell ref="B36:E36"/>
  </mergeCells>
  <pageMargins left="0.7" right="0.7" top="0.75" bottom="0.75" header="0.3" footer="0.3"/>
  <pageSetup orientation="landscape"/>
  <headerFooter differentOddEven="1" differentFirst="1">
    <oddHeader>&amp;CAUDITOR'S OFFICE, MADISON COUNTY
STATEMENT OF SEMI-ANNUAL APPORTIONMENT OF TAXES
MADE AT THE FIRST HALF REAL ESTATE SETTLEMENT TAX YEAR 2025, WITH THE COUNTY TREASURER FOR PLEASANT DARBY UNION CEMETERY DIST</oddHeader>
    <evenHeader>&amp;CAUDITOR'S OFFICE, MADISON COUNTY
STATEMENT OF SEMI-ANNUAL APPORTIONMENT OF TAXES
MADE AT THE FIRST HALF REAL ESTATE SETTLEMENT TAX YEAR 2025, WITH THE COUNTY TREASURER FOR PLEASANT DARBY UNION CEMETERY DIST</evenHeader>
    <firstHeader>&amp;CAUDITOR'S OFFICE, MADISON COUNTY
STATEMENT OF SEMI-ANNUAL APPORTIONMENT OF TAXES
MADE AT THE FIRST HALF REAL ESTATE SETTLEMENT TAX YEAR 2025, WITH THE COUNTY TREASURER FOR PLEASANT DARBY UNION CEMETERY DIST</first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J99"/>
  <sheetViews>
    <sheetView workbookViewId="0"/>
  </sheetViews>
  <sheetFormatPr defaultRowHeight="12.45" customHeight="1" x14ac:dyDescent="0.3"/>
  <cols>
    <col min="1" max="1" width="23" customWidth="1"/>
    <col min="2" max="3" width="11" style="2" customWidth="1"/>
    <col min="4" max="4" width="11" customWidth="1"/>
  </cols>
  <sheetData>
    <row r="2" spans="1:4" ht="29.95" customHeight="1" x14ac:dyDescent="0.3">
      <c r="A2" s="1" t="s">
        <v>0</v>
      </c>
      <c r="B2" s="3" t="s">
        <v>162</v>
      </c>
      <c r="C2" s="3" t="s">
        <v>163</v>
      </c>
      <c r="D2" s="1" t="s">
        <v>1</v>
      </c>
    </row>
    <row r="3" spans="1:4" ht="11.95" customHeight="1" x14ac:dyDescent="0.3">
      <c r="A3" s="1" t="s">
        <v>2</v>
      </c>
    </row>
    <row r="4" spans="1:4" ht="11.95" customHeight="1" x14ac:dyDescent="0.3">
      <c r="A4" s="4" t="s">
        <v>3</v>
      </c>
      <c r="B4" s="5">
        <v>129740.46</v>
      </c>
      <c r="C4" s="5">
        <v>1724750.54</v>
      </c>
      <c r="D4" s="14">
        <f t="shared" ref="D4:D10" si="0">SUM(B4:C4)</f>
        <v>1854491</v>
      </c>
    </row>
    <row r="5" spans="1:4" ht="11.95" customHeight="1" x14ac:dyDescent="0.3">
      <c r="A5" s="6" t="s">
        <v>4</v>
      </c>
      <c r="B5" s="7">
        <v>18499</v>
      </c>
      <c r="C5" s="7">
        <v>110530.01</v>
      </c>
      <c r="D5" s="13">
        <f t="shared" si="0"/>
        <v>129029.01</v>
      </c>
    </row>
    <row r="6" spans="1:4" ht="11.95" customHeight="1" x14ac:dyDescent="0.3">
      <c r="A6" s="6" t="s">
        <v>5</v>
      </c>
      <c r="B6" s="7">
        <v>10326.43</v>
      </c>
      <c r="C6" s="7">
        <v>41305.71</v>
      </c>
      <c r="D6" s="15">
        <f t="shared" si="0"/>
        <v>51632.14</v>
      </c>
    </row>
    <row r="7" spans="1:4" ht="11.95" customHeight="1" x14ac:dyDescent="0.3">
      <c r="A7" s="4" t="s">
        <v>6</v>
      </c>
      <c r="B7" s="5">
        <f>SUM(B4:B6)</f>
        <v>158565.89000000001</v>
      </c>
      <c r="C7" s="5">
        <f>SUM(C4:C6)</f>
        <v>1876586.26</v>
      </c>
      <c r="D7" s="13">
        <f t="shared" si="0"/>
        <v>2035152.15</v>
      </c>
    </row>
    <row r="8" spans="1:4" ht="11.95" customHeight="1" x14ac:dyDescent="0.3">
      <c r="A8" s="6" t="s">
        <v>7</v>
      </c>
      <c r="B8" s="7">
        <v>4342.38</v>
      </c>
      <c r="C8" s="7">
        <v>47442.26</v>
      </c>
      <c r="D8" s="13">
        <f t="shared" si="0"/>
        <v>51784.639999999999</v>
      </c>
    </row>
    <row r="9" spans="1:4" ht="11.95" customHeight="1" x14ac:dyDescent="0.3">
      <c r="A9" s="6" t="s">
        <v>8</v>
      </c>
      <c r="B9" s="7">
        <v>0</v>
      </c>
      <c r="C9" s="7">
        <v>0</v>
      </c>
      <c r="D9" s="13">
        <f t="shared" si="0"/>
        <v>0</v>
      </c>
    </row>
    <row r="10" spans="1:4" ht="11.95" customHeight="1" x14ac:dyDescent="0.3">
      <c r="A10" s="8" t="s">
        <v>9</v>
      </c>
      <c r="B10" s="9">
        <f>SUM(B7:B8) - B9</f>
        <v>162908.27000000002</v>
      </c>
      <c r="C10" s="9">
        <f>SUM(C7:C8) - C9</f>
        <v>1924028.52</v>
      </c>
      <c r="D10" s="16">
        <f t="shared" si="0"/>
        <v>2086936.79</v>
      </c>
    </row>
    <row r="11" spans="1:4" ht="6.05" customHeight="1" x14ac:dyDescent="0.3"/>
    <row r="12" spans="1:4" ht="11.95" customHeight="1" x14ac:dyDescent="0.3">
      <c r="A12" s="10" t="s">
        <v>10</v>
      </c>
    </row>
    <row r="13" spans="1:4" ht="11.95" customHeight="1" x14ac:dyDescent="0.3">
      <c r="A13" s="4" t="s">
        <v>11</v>
      </c>
      <c r="B13" s="5">
        <v>11752.97</v>
      </c>
      <c r="C13" s="5">
        <v>0</v>
      </c>
      <c r="D13" s="14">
        <f t="shared" ref="D13:D20" si="1">SUM(B13:C13)</f>
        <v>11752.97</v>
      </c>
    </row>
    <row r="14" spans="1:4" ht="11.95" customHeight="1" x14ac:dyDescent="0.3">
      <c r="A14" s="6" t="s">
        <v>12</v>
      </c>
      <c r="B14" s="7">
        <v>-7.07</v>
      </c>
      <c r="C14" s="7">
        <v>0</v>
      </c>
      <c r="D14" s="13">
        <f t="shared" si="1"/>
        <v>-7.07</v>
      </c>
    </row>
    <row r="15" spans="1:4" ht="11.95" customHeight="1" x14ac:dyDescent="0.3">
      <c r="A15" s="6" t="s">
        <v>13</v>
      </c>
      <c r="B15" s="7">
        <v>1903.71</v>
      </c>
      <c r="C15" s="7">
        <v>0</v>
      </c>
      <c r="D15" s="13">
        <f t="shared" si="1"/>
        <v>1903.71</v>
      </c>
    </row>
    <row r="16" spans="1:4" ht="11.95" customHeight="1" x14ac:dyDescent="0.3">
      <c r="A16" s="6" t="s">
        <v>14</v>
      </c>
      <c r="B16" s="7">
        <v>-1.59</v>
      </c>
      <c r="C16" s="7">
        <v>0</v>
      </c>
      <c r="D16" s="13">
        <f t="shared" si="1"/>
        <v>-1.59</v>
      </c>
    </row>
    <row r="17" spans="1:4" ht="11.95" customHeight="1" x14ac:dyDescent="0.3">
      <c r="A17" s="6" t="s">
        <v>15</v>
      </c>
      <c r="B17" s="7">
        <v>1010.62</v>
      </c>
      <c r="C17" s="7">
        <v>15158.13</v>
      </c>
      <c r="D17" s="13">
        <f t="shared" si="1"/>
        <v>16168.75</v>
      </c>
    </row>
    <row r="18" spans="1:4" ht="11.95" customHeight="1" x14ac:dyDescent="0.3">
      <c r="A18" s="6" t="s">
        <v>16</v>
      </c>
      <c r="B18" s="7">
        <v>10.52</v>
      </c>
      <c r="C18" s="7">
        <v>157.96</v>
      </c>
      <c r="D18" s="15">
        <f t="shared" si="1"/>
        <v>168.48000000000002</v>
      </c>
    </row>
    <row r="19" spans="1:4" ht="11.95" customHeight="1" x14ac:dyDescent="0.3">
      <c r="A19" s="4" t="s">
        <v>17</v>
      </c>
      <c r="B19" s="5">
        <f>SUM(B13:B18)</f>
        <v>14669.160000000002</v>
      </c>
      <c r="C19" s="5">
        <f>SUM(C13:C18)</f>
        <v>15316.089999999998</v>
      </c>
      <c r="D19" s="16">
        <f t="shared" si="1"/>
        <v>29985.25</v>
      </c>
    </row>
    <row r="20" spans="1:4" ht="11.95" customHeight="1" x14ac:dyDescent="0.3">
      <c r="A20" s="1" t="s">
        <v>18</v>
      </c>
      <c r="B20" s="9">
        <f>B10-B19</f>
        <v>148239.11000000002</v>
      </c>
      <c r="C20" s="9">
        <f>C10-C19</f>
        <v>1908712.43</v>
      </c>
      <c r="D20" s="16">
        <f t="shared" si="1"/>
        <v>2056951.54</v>
      </c>
    </row>
    <row r="21" spans="1:4" ht="6.05" customHeight="1" x14ac:dyDescent="0.3"/>
    <row r="22" spans="1:4" ht="11.95" customHeight="1" x14ac:dyDescent="0.3">
      <c r="A22" s="10" t="s">
        <v>19</v>
      </c>
    </row>
    <row r="23" spans="1:4" ht="11.95" customHeight="1" x14ac:dyDescent="0.3">
      <c r="A23" s="4" t="s">
        <v>20</v>
      </c>
      <c r="B23" s="5">
        <v>2548.52</v>
      </c>
      <c r="C23" s="5">
        <v>30099.360000000001</v>
      </c>
      <c r="D23" s="14">
        <f t="shared" ref="D23:D28" si="2">SUM(B23:C23)</f>
        <v>32647.88</v>
      </c>
    </row>
    <row r="24" spans="1:4" ht="11.95" customHeight="1" x14ac:dyDescent="0.3">
      <c r="A24" s="6" t="s">
        <v>21</v>
      </c>
      <c r="B24" s="7">
        <v>217.04</v>
      </c>
      <c r="C24" s="7">
        <v>2364.2199999999998</v>
      </c>
      <c r="D24" s="13">
        <f t="shared" si="2"/>
        <v>2581.2599999999998</v>
      </c>
    </row>
    <row r="25" spans="1:4" ht="11.95" customHeight="1" x14ac:dyDescent="0.3">
      <c r="A25" s="6" t="s">
        <v>22</v>
      </c>
      <c r="B25" s="7">
        <v>3.91</v>
      </c>
      <c r="C25" s="7">
        <v>0</v>
      </c>
      <c r="D25" s="13">
        <f t="shared" si="2"/>
        <v>3.91</v>
      </c>
    </row>
    <row r="26" spans="1:4" ht="11.95" customHeight="1" x14ac:dyDescent="0.3">
      <c r="A26" s="6" t="s">
        <v>23</v>
      </c>
      <c r="B26" s="7">
        <v>0</v>
      </c>
      <c r="C26" s="7">
        <v>0</v>
      </c>
      <c r="D26" s="13">
        <f t="shared" si="2"/>
        <v>0</v>
      </c>
    </row>
    <row r="27" spans="1:4" ht="11.95" customHeight="1" x14ac:dyDescent="0.3">
      <c r="A27" s="6" t="s">
        <v>24</v>
      </c>
      <c r="B27" s="7">
        <v>0</v>
      </c>
      <c r="C27" s="7">
        <v>0</v>
      </c>
      <c r="D27" s="13">
        <f t="shared" si="2"/>
        <v>0</v>
      </c>
    </row>
    <row r="28" spans="1:4" ht="11.95" customHeight="1" x14ac:dyDescent="0.3">
      <c r="A28" s="8" t="s">
        <v>25</v>
      </c>
      <c r="B28" s="9">
        <f>SUM(B23:B27)</f>
        <v>2769.47</v>
      </c>
      <c r="C28" s="9">
        <f>SUM(C23:C27)</f>
        <v>32463.58</v>
      </c>
      <c r="D28" s="16">
        <f t="shared" si="2"/>
        <v>35233.050000000003</v>
      </c>
    </row>
    <row r="29" spans="1:4" ht="6.05" customHeight="1" x14ac:dyDescent="0.3"/>
    <row r="30" spans="1:4" ht="11.95" customHeight="1" x14ac:dyDescent="0.3">
      <c r="A30" s="8" t="s">
        <v>26</v>
      </c>
      <c r="B30" s="9">
        <f>B20-B28</f>
        <v>145469.64000000001</v>
      </c>
      <c r="C30" s="9">
        <f>C20-C28</f>
        <v>1876248.8499999999</v>
      </c>
      <c r="D30" s="16">
        <f>SUM(B30:C30)</f>
        <v>2021718.4899999998</v>
      </c>
    </row>
    <row r="31" spans="1:4" ht="11.95" customHeight="1" x14ac:dyDescent="0.3">
      <c r="A31" s="6" t="s">
        <v>27</v>
      </c>
      <c r="B31" s="7">
        <v>37.01</v>
      </c>
      <c r="C31" s="7">
        <v>555.6</v>
      </c>
      <c r="D31" s="13">
        <f>SUM(B31:C31)</f>
        <v>592.61</v>
      </c>
    </row>
    <row r="32" spans="1:4" ht="11.95" customHeight="1" x14ac:dyDescent="0.3">
      <c r="A32" s="6" t="s">
        <v>28</v>
      </c>
      <c r="B32" s="7">
        <v>0</v>
      </c>
      <c r="C32" s="7">
        <v>0</v>
      </c>
      <c r="D32" s="13">
        <f>SUM(B32:C32)</f>
        <v>0</v>
      </c>
    </row>
    <row r="33" spans="1:10" ht="11.95" customHeight="1" x14ac:dyDescent="0.3">
      <c r="A33" s="1" t="s">
        <v>29</v>
      </c>
      <c r="B33" s="9">
        <f>B30-SUM(B31:B32)</f>
        <v>145432.63</v>
      </c>
      <c r="C33" s="9">
        <f>C30-SUM(C31:C32)</f>
        <v>1875693.2499999998</v>
      </c>
      <c r="D33" s="16">
        <f>SUM(B33:C33)</f>
        <v>2021125.88</v>
      </c>
    </row>
    <row r="34" spans="1:10" ht="11.95" customHeight="1" x14ac:dyDescent="0.3">
      <c r="B34" s="17" t="s">
        <v>31</v>
      </c>
      <c r="C34" s="22"/>
      <c r="D34" s="18"/>
      <c r="E34" s="18"/>
    </row>
    <row r="35" spans="1:10" ht="11.95" customHeight="1" x14ac:dyDescent="0.3">
      <c r="B35" s="17" t="s">
        <v>32</v>
      </c>
      <c r="C35" s="22"/>
      <c r="D35" s="18"/>
      <c r="E35" s="18"/>
      <c r="F35" s="19" t="s">
        <v>33</v>
      </c>
      <c r="G35" s="19"/>
      <c r="H35" s="19"/>
      <c r="I35" s="20" t="s">
        <v>34</v>
      </c>
      <c r="J35" s="18"/>
    </row>
    <row r="36" spans="1:10" ht="11.95" customHeight="1" x14ac:dyDescent="0.3">
      <c r="B36" s="17" t="s">
        <v>35</v>
      </c>
      <c r="C36" s="22"/>
      <c r="D36" s="18"/>
      <c r="E36" s="18"/>
    </row>
    <row r="37" spans="1:10" ht="11.95" customHeight="1" x14ac:dyDescent="0.3">
      <c r="B37" s="21"/>
      <c r="C37" s="21"/>
      <c r="D37" s="19"/>
      <c r="F37" s="11"/>
      <c r="G37" s="11"/>
      <c r="H37" s="11"/>
      <c r="I37" s="20" t="s">
        <v>36</v>
      </c>
      <c r="J37" s="18"/>
    </row>
    <row r="38" spans="1:10" ht="11.95" customHeight="1" x14ac:dyDescent="0.3">
      <c r="B38" s="17" t="s">
        <v>37</v>
      </c>
      <c r="C38" s="22"/>
      <c r="D38" s="18"/>
    </row>
    <row r="39" spans="1:10" ht="11.95" customHeight="1" x14ac:dyDescent="0.3"/>
    <row r="40" spans="1:10" ht="11.95" customHeight="1" x14ac:dyDescent="0.3"/>
    <row r="41" spans="1:10" ht="11.95" customHeight="1" x14ac:dyDescent="0.3"/>
    <row r="42" spans="1:10" ht="11.95" customHeight="1" x14ac:dyDescent="0.3"/>
    <row r="43" spans="1:10" ht="11.95" customHeight="1" x14ac:dyDescent="0.3"/>
    <row r="44" spans="1:10" ht="11.95" customHeight="1" x14ac:dyDescent="0.3"/>
    <row r="45" spans="1:10" ht="11.95" customHeight="1" x14ac:dyDescent="0.3"/>
    <row r="46" spans="1:10" ht="11.95" customHeight="1" x14ac:dyDescent="0.3"/>
    <row r="47" spans="1:10" ht="11.95" customHeight="1" x14ac:dyDescent="0.3"/>
    <row r="48" spans="1:10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8">
    <mergeCell ref="B37:D37"/>
    <mergeCell ref="I37:J37"/>
    <mergeCell ref="B38:D38"/>
    <mergeCell ref="B34:E34"/>
    <mergeCell ref="B35:E35"/>
    <mergeCell ref="F35:H35"/>
    <mergeCell ref="I35:J35"/>
    <mergeCell ref="B36:E36"/>
  </mergeCells>
  <pageMargins left="0.7" right="0.7" top="0.75" bottom="0.75" header="0.3" footer="0.3"/>
  <pageSetup orientation="landscape"/>
  <headerFooter differentOddEven="1" differentFirst="1">
    <oddHeader>&amp;CAUDITOR'S OFFICE, MADISON COUNTY
STATEMENT OF SEMI-ANNUAL APPORTIONMENT OF TAXES
MADE AT THE FIRST HALF REAL ESTATE SETTLEMENT TAX YEAR 2025, WITH THE COUNTY TREASURER FOR PLEASANT VALLEY JNT FIRE DISTR</oddHeader>
    <evenHeader>&amp;CAUDITOR'S OFFICE, MADISON COUNTY
STATEMENT OF SEMI-ANNUAL APPORTIONMENT OF TAXES
MADE AT THE FIRST HALF REAL ESTATE SETTLEMENT TAX YEAR 2025, WITH THE COUNTY TREASURER FOR PLEASANT VALLEY JNT FIRE DISTR</evenHeader>
    <firstHeader>&amp;CAUDITOR'S OFFICE, MADISON COUNTY
STATEMENT OF SEMI-ANNUAL APPORTIONMENT OF TAXES
MADE AT THE FIRST HALF REAL ESTATE SETTLEMENT TAX YEAR 2025, WITH THE COUNTY TREASURER FOR PLEASANT VALLEY JNT FIRE DISTR</first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J99"/>
  <sheetViews>
    <sheetView workbookViewId="0"/>
  </sheetViews>
  <sheetFormatPr defaultRowHeight="12.45" customHeight="1" x14ac:dyDescent="0.3"/>
  <cols>
    <col min="1" max="1" width="23" customWidth="1"/>
    <col min="2" max="5" width="11" style="2" customWidth="1"/>
    <col min="6" max="6" width="11" customWidth="1"/>
  </cols>
  <sheetData>
    <row r="2" spans="1:6" ht="29.95" customHeight="1" x14ac:dyDescent="0.3">
      <c r="A2" s="1" t="s">
        <v>0</v>
      </c>
      <c r="B2" s="3" t="s">
        <v>164</v>
      </c>
      <c r="C2" s="3" t="s">
        <v>165</v>
      </c>
      <c r="D2" s="3" t="s">
        <v>166</v>
      </c>
      <c r="E2" s="3" t="s">
        <v>166</v>
      </c>
      <c r="F2" s="1" t="s">
        <v>1</v>
      </c>
    </row>
    <row r="3" spans="1:6" ht="11.95" customHeight="1" x14ac:dyDescent="0.3">
      <c r="A3" s="1" t="s">
        <v>2</v>
      </c>
    </row>
    <row r="4" spans="1:6" ht="11.95" customHeight="1" x14ac:dyDescent="0.3">
      <c r="A4" s="4" t="s">
        <v>3</v>
      </c>
      <c r="B4" s="5">
        <v>43307.12</v>
      </c>
      <c r="C4" s="5">
        <v>116178.49</v>
      </c>
      <c r="D4" s="5">
        <v>173000.54</v>
      </c>
      <c r="E4" s="5">
        <v>173000.54</v>
      </c>
      <c r="F4" s="14">
        <f t="shared" ref="F4:F10" si="0">SUM(B4:E4)</f>
        <v>505486.69000000006</v>
      </c>
    </row>
    <row r="5" spans="1:6" ht="11.95" customHeight="1" x14ac:dyDescent="0.3">
      <c r="A5" s="6" t="s">
        <v>4</v>
      </c>
      <c r="B5" s="7">
        <v>6329.05</v>
      </c>
      <c r="C5" s="7">
        <v>11391.27</v>
      </c>
      <c r="D5" s="7">
        <v>10333.34</v>
      </c>
      <c r="E5" s="7">
        <v>10333.34</v>
      </c>
      <c r="F5" s="13">
        <f t="shared" si="0"/>
        <v>38387</v>
      </c>
    </row>
    <row r="6" spans="1:6" ht="11.95" customHeight="1" x14ac:dyDescent="0.3">
      <c r="A6" s="6" t="s">
        <v>5</v>
      </c>
      <c r="B6" s="7">
        <v>29049.46</v>
      </c>
      <c r="C6" s="7">
        <v>52289</v>
      </c>
      <c r="D6" s="7">
        <v>43574.14</v>
      </c>
      <c r="E6" s="7">
        <v>43574.14</v>
      </c>
      <c r="F6" s="15">
        <f t="shared" si="0"/>
        <v>168486.74</v>
      </c>
    </row>
    <row r="7" spans="1:6" ht="11.95" customHeight="1" x14ac:dyDescent="0.3">
      <c r="A7" s="4" t="s">
        <v>6</v>
      </c>
      <c r="B7" s="5">
        <f>SUM(B4:B6)</f>
        <v>78685.63</v>
      </c>
      <c r="C7" s="5">
        <f>SUM(C4:C6)</f>
        <v>179858.76</v>
      </c>
      <c r="D7" s="5">
        <f>SUM(D4:D6)</f>
        <v>226908.02000000002</v>
      </c>
      <c r="E7" s="5">
        <f>SUM(E4:E6)</f>
        <v>226908.02000000002</v>
      </c>
      <c r="F7" s="13">
        <f t="shared" si="0"/>
        <v>712360.43</v>
      </c>
    </row>
    <row r="8" spans="1:6" ht="11.95" customHeight="1" x14ac:dyDescent="0.3">
      <c r="A8" s="6" t="s">
        <v>7</v>
      </c>
      <c r="B8" s="7">
        <v>1613.23</v>
      </c>
      <c r="C8" s="7">
        <v>4089.93</v>
      </c>
      <c r="D8" s="7">
        <v>6553.88</v>
      </c>
      <c r="E8" s="7">
        <v>6553.82</v>
      </c>
      <c r="F8" s="13">
        <f t="shared" si="0"/>
        <v>18810.86</v>
      </c>
    </row>
    <row r="9" spans="1:6" ht="11.95" customHeight="1" x14ac:dyDescent="0.3">
      <c r="A9" s="6" t="s">
        <v>8</v>
      </c>
      <c r="B9" s="7">
        <v>0</v>
      </c>
      <c r="C9" s="7">
        <v>0</v>
      </c>
      <c r="D9" s="7">
        <v>0</v>
      </c>
      <c r="E9" s="7">
        <v>0</v>
      </c>
      <c r="F9" s="13">
        <f t="shared" si="0"/>
        <v>0</v>
      </c>
    </row>
    <row r="10" spans="1:6" ht="11.95" customHeight="1" x14ac:dyDescent="0.3">
      <c r="A10" s="8" t="s">
        <v>9</v>
      </c>
      <c r="B10" s="9">
        <f>SUM(B7:B8) - B9</f>
        <v>80298.86</v>
      </c>
      <c r="C10" s="9">
        <f>SUM(C7:C8) - C9</f>
        <v>183948.69</v>
      </c>
      <c r="D10" s="9">
        <f>SUM(D7:D8) - D9</f>
        <v>233461.90000000002</v>
      </c>
      <c r="E10" s="9">
        <f>SUM(E7:E8) - E9</f>
        <v>233461.84000000003</v>
      </c>
      <c r="F10" s="16">
        <f t="shared" si="0"/>
        <v>731171.29</v>
      </c>
    </row>
    <row r="11" spans="1:6" ht="6.05" customHeight="1" x14ac:dyDescent="0.3"/>
    <row r="12" spans="1:6" ht="11.95" customHeight="1" x14ac:dyDescent="0.3">
      <c r="A12" s="10" t="s">
        <v>10</v>
      </c>
    </row>
    <row r="13" spans="1:6" ht="11.95" customHeight="1" x14ac:dyDescent="0.3">
      <c r="A13" s="4" t="s">
        <v>11</v>
      </c>
      <c r="B13" s="5">
        <v>3749.88</v>
      </c>
      <c r="C13" s="5">
        <v>10062.06</v>
      </c>
      <c r="D13" s="5">
        <v>0</v>
      </c>
      <c r="E13" s="5">
        <v>0</v>
      </c>
      <c r="F13" s="14">
        <f t="shared" ref="F13:F20" si="1">SUM(B13:E13)</f>
        <v>13811.939999999999</v>
      </c>
    </row>
    <row r="14" spans="1:6" ht="11.95" customHeight="1" x14ac:dyDescent="0.3">
      <c r="A14" s="6" t="s">
        <v>12</v>
      </c>
      <c r="B14" s="7">
        <v>-34.840000000000003</v>
      </c>
      <c r="C14" s="7">
        <v>-93.49</v>
      </c>
      <c r="D14" s="7">
        <v>0</v>
      </c>
      <c r="E14" s="7">
        <v>0</v>
      </c>
      <c r="F14" s="13">
        <f t="shared" si="1"/>
        <v>-128.32999999999998</v>
      </c>
    </row>
    <row r="15" spans="1:6" ht="11.95" customHeight="1" x14ac:dyDescent="0.3">
      <c r="A15" s="6" t="s">
        <v>13</v>
      </c>
      <c r="B15" s="7">
        <v>374.97</v>
      </c>
      <c r="C15" s="7">
        <v>1005.97</v>
      </c>
      <c r="D15" s="7">
        <v>0</v>
      </c>
      <c r="E15" s="7">
        <v>0</v>
      </c>
      <c r="F15" s="13">
        <f t="shared" si="1"/>
        <v>1380.94</v>
      </c>
    </row>
    <row r="16" spans="1:6" ht="11.95" customHeight="1" x14ac:dyDescent="0.3">
      <c r="A16" s="6" t="s">
        <v>14</v>
      </c>
      <c r="B16" s="7">
        <v>0.8</v>
      </c>
      <c r="C16" s="7">
        <v>2.14</v>
      </c>
      <c r="D16" s="7">
        <v>0</v>
      </c>
      <c r="E16" s="7">
        <v>0</v>
      </c>
      <c r="F16" s="13">
        <f t="shared" si="1"/>
        <v>2.9400000000000004</v>
      </c>
    </row>
    <row r="17" spans="1:6" ht="11.95" customHeight="1" x14ac:dyDescent="0.3">
      <c r="A17" s="6" t="s">
        <v>15</v>
      </c>
      <c r="B17" s="7">
        <v>442.88</v>
      </c>
      <c r="C17" s="7">
        <v>1183.8499999999999</v>
      </c>
      <c r="D17" s="7">
        <v>1968.12</v>
      </c>
      <c r="E17" s="7">
        <v>1968.12</v>
      </c>
      <c r="F17" s="13">
        <f t="shared" si="1"/>
        <v>5562.9699999999993</v>
      </c>
    </row>
    <row r="18" spans="1:6" ht="11.95" customHeight="1" x14ac:dyDescent="0.3">
      <c r="A18" s="6" t="s">
        <v>16</v>
      </c>
      <c r="B18" s="7">
        <v>19.63</v>
      </c>
      <c r="C18" s="7">
        <v>52.7</v>
      </c>
      <c r="D18" s="7">
        <v>88.25</v>
      </c>
      <c r="E18" s="7">
        <v>88.24</v>
      </c>
      <c r="F18" s="15">
        <f t="shared" si="1"/>
        <v>248.82</v>
      </c>
    </row>
    <row r="19" spans="1:6" ht="11.95" customHeight="1" x14ac:dyDescent="0.3">
      <c r="A19" s="4" t="s">
        <v>17</v>
      </c>
      <c r="B19" s="5">
        <f>SUM(B13:B18)</f>
        <v>4553.3200000000006</v>
      </c>
      <c r="C19" s="5">
        <f>SUM(C13:C18)</f>
        <v>12213.23</v>
      </c>
      <c r="D19" s="5">
        <f>SUM(D13:D18)</f>
        <v>2056.37</v>
      </c>
      <c r="E19" s="5">
        <f>SUM(E13:E18)</f>
        <v>2056.3599999999997</v>
      </c>
      <c r="F19" s="16">
        <f t="shared" si="1"/>
        <v>20879.28</v>
      </c>
    </row>
    <row r="20" spans="1:6" ht="11.95" customHeight="1" x14ac:dyDescent="0.3">
      <c r="A20" s="1" t="s">
        <v>18</v>
      </c>
      <c r="B20" s="9">
        <f>B10-B19</f>
        <v>75745.539999999994</v>
      </c>
      <c r="C20" s="9">
        <f>C10-C19</f>
        <v>171735.46</v>
      </c>
      <c r="D20" s="9">
        <f>D10-D19</f>
        <v>231405.53000000003</v>
      </c>
      <c r="E20" s="9">
        <f>E10-E19</f>
        <v>231405.48000000004</v>
      </c>
      <c r="F20" s="16">
        <f t="shared" si="1"/>
        <v>710292.01</v>
      </c>
    </row>
    <row r="21" spans="1:6" ht="6.05" customHeight="1" x14ac:dyDescent="0.3"/>
    <row r="22" spans="1:6" ht="11.95" customHeight="1" x14ac:dyDescent="0.3">
      <c r="A22" s="10" t="s">
        <v>19</v>
      </c>
    </row>
    <row r="23" spans="1:6" ht="11.95" customHeight="1" x14ac:dyDescent="0.3">
      <c r="A23" s="4" t="s">
        <v>20</v>
      </c>
      <c r="B23" s="5">
        <v>1116.03</v>
      </c>
      <c r="C23" s="5">
        <v>2625.44</v>
      </c>
      <c r="D23" s="5">
        <v>3442.04</v>
      </c>
      <c r="E23" s="5">
        <v>3442.04</v>
      </c>
      <c r="F23" s="14">
        <f t="shared" ref="F23:F28" si="2">SUM(B23:E23)</f>
        <v>10625.55</v>
      </c>
    </row>
    <row r="24" spans="1:6" ht="11.95" customHeight="1" x14ac:dyDescent="0.3">
      <c r="A24" s="6" t="s">
        <v>21</v>
      </c>
      <c r="B24" s="7">
        <v>81.38</v>
      </c>
      <c r="C24" s="7">
        <v>206.44</v>
      </c>
      <c r="D24" s="7">
        <v>323.26</v>
      </c>
      <c r="E24" s="7">
        <v>323.26</v>
      </c>
      <c r="F24" s="13">
        <f t="shared" si="2"/>
        <v>934.33999999999992</v>
      </c>
    </row>
    <row r="25" spans="1:6" ht="11.95" customHeight="1" x14ac:dyDescent="0.3">
      <c r="A25" s="6" t="s">
        <v>22</v>
      </c>
      <c r="B25" s="7">
        <v>3.57</v>
      </c>
      <c r="C25" s="7">
        <v>9.19</v>
      </c>
      <c r="D25" s="7">
        <v>0</v>
      </c>
      <c r="E25" s="7">
        <v>0</v>
      </c>
      <c r="F25" s="13">
        <f t="shared" si="2"/>
        <v>12.76</v>
      </c>
    </row>
    <row r="26" spans="1:6" ht="11.95" customHeight="1" x14ac:dyDescent="0.3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13">
        <f t="shared" si="2"/>
        <v>0</v>
      </c>
    </row>
    <row r="27" spans="1:6" ht="11.95" customHeight="1" x14ac:dyDescent="0.3">
      <c r="A27" s="6" t="s">
        <v>24</v>
      </c>
      <c r="B27" s="7">
        <v>0</v>
      </c>
      <c r="C27" s="7">
        <v>0</v>
      </c>
      <c r="D27" s="7">
        <v>0</v>
      </c>
      <c r="E27" s="7">
        <v>0</v>
      </c>
      <c r="F27" s="13">
        <f t="shared" si="2"/>
        <v>0</v>
      </c>
    </row>
    <row r="28" spans="1:6" ht="11.95" customHeight="1" x14ac:dyDescent="0.3">
      <c r="A28" s="8" t="s">
        <v>25</v>
      </c>
      <c r="B28" s="9">
        <f>SUM(B23:B27)</f>
        <v>1200.9799999999998</v>
      </c>
      <c r="C28" s="9">
        <f>SUM(C23:C27)</f>
        <v>2841.07</v>
      </c>
      <c r="D28" s="9">
        <f>SUM(D23:D27)</f>
        <v>3765.3</v>
      </c>
      <c r="E28" s="9">
        <f>SUM(E23:E27)</f>
        <v>3765.3</v>
      </c>
      <c r="F28" s="16">
        <f t="shared" si="2"/>
        <v>11572.650000000001</v>
      </c>
    </row>
    <row r="29" spans="1:6" ht="6.05" customHeight="1" x14ac:dyDescent="0.3"/>
    <row r="30" spans="1:6" ht="11.95" customHeight="1" x14ac:dyDescent="0.3">
      <c r="A30" s="8" t="s">
        <v>26</v>
      </c>
      <c r="B30" s="9">
        <f>B20-B28</f>
        <v>74544.56</v>
      </c>
      <c r="C30" s="9">
        <f>C20-C28</f>
        <v>168894.38999999998</v>
      </c>
      <c r="D30" s="9">
        <f>D20-D28</f>
        <v>227640.23000000004</v>
      </c>
      <c r="E30" s="9">
        <f>E20-E28</f>
        <v>227640.18000000005</v>
      </c>
      <c r="F30" s="16">
        <f>SUM(B30:E30)</f>
        <v>698719.3600000001</v>
      </c>
    </row>
    <row r="31" spans="1:6" ht="11.95" customHeight="1" x14ac:dyDescent="0.3">
      <c r="A31" s="6" t="s">
        <v>27</v>
      </c>
      <c r="B31" s="7">
        <v>310.29000000000002</v>
      </c>
      <c r="C31" s="7">
        <v>832.58</v>
      </c>
      <c r="D31" s="7">
        <v>1365.74</v>
      </c>
      <c r="E31" s="7">
        <v>1365.74</v>
      </c>
      <c r="F31" s="13">
        <f>SUM(B31:E31)</f>
        <v>3874.3500000000004</v>
      </c>
    </row>
    <row r="32" spans="1:6" ht="11.95" customHeight="1" x14ac:dyDescent="0.3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13">
        <f>SUM(B32:E32)</f>
        <v>0</v>
      </c>
    </row>
    <row r="33" spans="1:10" ht="11.95" customHeight="1" x14ac:dyDescent="0.3">
      <c r="A33" s="1" t="s">
        <v>29</v>
      </c>
      <c r="B33" s="9">
        <f>B30-SUM(B31:B32)</f>
        <v>74234.27</v>
      </c>
      <c r="C33" s="9">
        <f>C30-SUM(C31:C32)</f>
        <v>168061.81</v>
      </c>
      <c r="D33" s="9">
        <f>D30-SUM(D31:D32)</f>
        <v>226274.49000000005</v>
      </c>
      <c r="E33" s="9">
        <f>E30-SUM(E31:E32)</f>
        <v>226274.44000000006</v>
      </c>
      <c r="F33" s="16">
        <f>SUM(B33:E33)</f>
        <v>694845.01000000013</v>
      </c>
    </row>
    <row r="34" spans="1:10" ht="11.95" customHeight="1" x14ac:dyDescent="0.3">
      <c r="B34" s="17" t="s">
        <v>31</v>
      </c>
      <c r="C34" s="22"/>
      <c r="D34" s="22"/>
      <c r="E34" s="22"/>
    </row>
    <row r="35" spans="1:10" ht="11.95" customHeight="1" x14ac:dyDescent="0.3">
      <c r="B35" s="17" t="s">
        <v>32</v>
      </c>
      <c r="C35" s="22"/>
      <c r="D35" s="22"/>
      <c r="E35" s="22"/>
      <c r="F35" s="19" t="s">
        <v>33</v>
      </c>
      <c r="G35" s="19"/>
      <c r="H35" s="19"/>
      <c r="I35" s="20" t="s">
        <v>34</v>
      </c>
      <c r="J35" s="18"/>
    </row>
    <row r="36" spans="1:10" ht="11.95" customHeight="1" x14ac:dyDescent="0.3">
      <c r="B36" s="17" t="s">
        <v>35</v>
      </c>
      <c r="C36" s="22"/>
      <c r="D36" s="22"/>
      <c r="E36" s="22"/>
    </row>
    <row r="37" spans="1:10" ht="11.95" customHeight="1" x14ac:dyDescent="0.3">
      <c r="B37" s="21"/>
      <c r="C37" s="21"/>
      <c r="D37" s="21"/>
      <c r="F37" s="11"/>
      <c r="G37" s="11"/>
      <c r="H37" s="11"/>
      <c r="I37" s="20" t="s">
        <v>36</v>
      </c>
      <c r="J37" s="18"/>
    </row>
    <row r="38" spans="1:10" ht="11.95" customHeight="1" x14ac:dyDescent="0.3">
      <c r="B38" s="17" t="s">
        <v>37</v>
      </c>
      <c r="C38" s="22"/>
      <c r="D38" s="22"/>
    </row>
    <row r="39" spans="1:10" ht="11.95" customHeight="1" x14ac:dyDescent="0.3"/>
    <row r="40" spans="1:10" ht="11.95" customHeight="1" x14ac:dyDescent="0.3"/>
    <row r="41" spans="1:10" ht="11.95" customHeight="1" x14ac:dyDescent="0.3"/>
    <row r="42" spans="1:10" ht="11.95" customHeight="1" x14ac:dyDescent="0.3"/>
    <row r="43" spans="1:10" ht="11.95" customHeight="1" x14ac:dyDescent="0.3"/>
    <row r="44" spans="1:10" ht="11.95" customHeight="1" x14ac:dyDescent="0.3"/>
    <row r="45" spans="1:10" ht="11.95" customHeight="1" x14ac:dyDescent="0.3"/>
    <row r="46" spans="1:10" ht="11.95" customHeight="1" x14ac:dyDescent="0.3"/>
    <row r="47" spans="1:10" ht="11.95" customHeight="1" x14ac:dyDescent="0.3"/>
    <row r="48" spans="1:10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8">
    <mergeCell ref="B37:D37"/>
    <mergeCell ref="I37:J37"/>
    <mergeCell ref="B38:D38"/>
    <mergeCell ref="B34:E34"/>
    <mergeCell ref="B35:E35"/>
    <mergeCell ref="F35:H35"/>
    <mergeCell ref="I35:J35"/>
    <mergeCell ref="B36:E36"/>
  </mergeCells>
  <pageMargins left="0.7" right="0.7" top="0.75" bottom="0.75" header="0.3" footer="0.3"/>
  <pageSetup orientation="landscape"/>
  <headerFooter differentOddEven="1" differentFirst="1">
    <oddHeader>&amp;CAUDITOR'S OFFICE, MADISON COUNTY
STATEMENT OF SEMI-ANNUAL APPORTIONMENT OF TAXES
MADE AT THE FIRST HALF REAL ESTATE SETTLEMENT TAX YEAR 2025, WITH THE COUNTY TREASURER FOR STERLING JOINT AMBULANCE DISTRICT</oddHeader>
    <evenHeader>&amp;CAUDITOR'S OFFICE, MADISON COUNTY
STATEMENT OF SEMI-ANNUAL APPORTIONMENT OF TAXES
MADE AT THE FIRST HALF REAL ESTATE SETTLEMENT TAX YEAR 2025, WITH THE COUNTY TREASURER FOR STERLING JOINT AMBULANCE DISTRICT</evenHeader>
    <firstHeader>&amp;CAUDITOR'S OFFICE, MADISON COUNTY
STATEMENT OF SEMI-ANNUAL APPORTIONMENT OF TAXES
MADE AT THE FIRST HALF REAL ESTATE SETTLEMENT TAX YEAR 2025, WITH THE COUNTY TREASURER FOR STERLING JOINT AMBULANCE DISTRICT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99"/>
  <sheetViews>
    <sheetView workbookViewId="0"/>
  </sheetViews>
  <sheetFormatPr defaultRowHeight="12.45" customHeight="1" x14ac:dyDescent="0.3"/>
  <cols>
    <col min="1" max="1" width="23" customWidth="1"/>
    <col min="2" max="2" width="11" style="2" customWidth="1"/>
    <col min="3" max="3" width="11" customWidth="1"/>
  </cols>
  <sheetData>
    <row r="2" spans="1:3" ht="29.95" customHeight="1" x14ac:dyDescent="0.3">
      <c r="A2" s="1" t="s">
        <v>0</v>
      </c>
      <c r="B2" s="3" t="s">
        <v>45</v>
      </c>
      <c r="C2" s="1" t="s">
        <v>1</v>
      </c>
    </row>
    <row r="3" spans="1:3" ht="11.95" customHeight="1" x14ac:dyDescent="0.3">
      <c r="A3" s="1" t="s">
        <v>2</v>
      </c>
    </row>
    <row r="4" spans="1:3" ht="11.95" customHeight="1" x14ac:dyDescent="0.3">
      <c r="A4" s="4" t="s">
        <v>3</v>
      </c>
      <c r="B4" s="5">
        <v>2573946.0499999998</v>
      </c>
      <c r="C4" s="14">
        <f t="shared" ref="C4:C10" si="0">SUM(B4)</f>
        <v>2573946.0499999998</v>
      </c>
    </row>
    <row r="5" spans="1:3" ht="11.95" customHeight="1" x14ac:dyDescent="0.3">
      <c r="A5" s="6" t="s">
        <v>4</v>
      </c>
      <c r="B5" s="7">
        <v>429155.17</v>
      </c>
      <c r="C5" s="13">
        <f t="shared" si="0"/>
        <v>429155.17</v>
      </c>
    </row>
    <row r="6" spans="1:3" ht="11.95" customHeight="1" x14ac:dyDescent="0.3">
      <c r="A6" s="6" t="s">
        <v>5</v>
      </c>
      <c r="B6" s="7">
        <v>374866.86</v>
      </c>
      <c r="C6" s="15">
        <f t="shared" si="0"/>
        <v>374866.86</v>
      </c>
    </row>
    <row r="7" spans="1:3" ht="11.95" customHeight="1" x14ac:dyDescent="0.3">
      <c r="A7" s="4" t="s">
        <v>6</v>
      </c>
      <c r="B7" s="5">
        <f>SUM(B4:B6)</f>
        <v>3377968.0799999996</v>
      </c>
      <c r="C7" s="13">
        <f t="shared" si="0"/>
        <v>3377968.0799999996</v>
      </c>
    </row>
    <row r="8" spans="1:3" ht="11.95" customHeight="1" x14ac:dyDescent="0.3">
      <c r="A8" s="6" t="s">
        <v>7</v>
      </c>
      <c r="B8" s="7">
        <v>120658.4</v>
      </c>
      <c r="C8" s="13">
        <f t="shared" si="0"/>
        <v>120658.4</v>
      </c>
    </row>
    <row r="9" spans="1:3" ht="11.95" customHeight="1" x14ac:dyDescent="0.3">
      <c r="A9" s="6" t="s">
        <v>8</v>
      </c>
      <c r="B9" s="7">
        <v>140193.28</v>
      </c>
      <c r="C9" s="13">
        <f t="shared" si="0"/>
        <v>140193.28</v>
      </c>
    </row>
    <row r="10" spans="1:3" ht="11.95" customHeight="1" x14ac:dyDescent="0.3">
      <c r="A10" s="8" t="s">
        <v>9</v>
      </c>
      <c r="B10" s="9">
        <f>SUM(B7:B8) - B9</f>
        <v>3358433.1999999997</v>
      </c>
      <c r="C10" s="16">
        <f t="shared" si="0"/>
        <v>3358433.1999999997</v>
      </c>
    </row>
    <row r="11" spans="1:3" ht="6.05" customHeight="1" x14ac:dyDescent="0.3"/>
    <row r="12" spans="1:3" ht="11.95" customHeight="1" x14ac:dyDescent="0.3">
      <c r="A12" s="10" t="s">
        <v>10</v>
      </c>
    </row>
    <row r="13" spans="1:3" ht="11.95" customHeight="1" x14ac:dyDescent="0.3">
      <c r="A13" s="4" t="s">
        <v>11</v>
      </c>
      <c r="B13" s="5">
        <v>229900.71</v>
      </c>
      <c r="C13" s="14">
        <f t="shared" ref="C13:C20" si="1">SUM(B13)</f>
        <v>229900.71</v>
      </c>
    </row>
    <row r="14" spans="1:3" ht="11.95" customHeight="1" x14ac:dyDescent="0.3">
      <c r="A14" s="6" t="s">
        <v>12</v>
      </c>
      <c r="B14" s="7">
        <v>-840.26</v>
      </c>
      <c r="C14" s="13">
        <f t="shared" si="1"/>
        <v>-840.26</v>
      </c>
    </row>
    <row r="15" spans="1:3" ht="11.95" customHeight="1" x14ac:dyDescent="0.3">
      <c r="A15" s="6" t="s">
        <v>13</v>
      </c>
      <c r="B15" s="7">
        <v>33983.040000000001</v>
      </c>
      <c r="C15" s="13">
        <f t="shared" si="1"/>
        <v>33983.040000000001</v>
      </c>
    </row>
    <row r="16" spans="1:3" ht="11.95" customHeight="1" x14ac:dyDescent="0.3">
      <c r="A16" s="6" t="s">
        <v>14</v>
      </c>
      <c r="B16" s="7">
        <v>13.09</v>
      </c>
      <c r="C16" s="13">
        <f t="shared" si="1"/>
        <v>13.09</v>
      </c>
    </row>
    <row r="17" spans="1:3" ht="11.95" customHeight="1" x14ac:dyDescent="0.3">
      <c r="A17" s="6" t="s">
        <v>15</v>
      </c>
      <c r="B17" s="7">
        <v>30319.67</v>
      </c>
      <c r="C17" s="13">
        <f t="shared" si="1"/>
        <v>30319.67</v>
      </c>
    </row>
    <row r="18" spans="1:3" ht="11.95" customHeight="1" x14ac:dyDescent="0.3">
      <c r="A18" s="6" t="s">
        <v>16</v>
      </c>
      <c r="B18" s="7">
        <v>703.05</v>
      </c>
      <c r="C18" s="15">
        <f t="shared" si="1"/>
        <v>703.05</v>
      </c>
    </row>
    <row r="19" spans="1:3" ht="11.95" customHeight="1" x14ac:dyDescent="0.3">
      <c r="A19" s="4" t="s">
        <v>17</v>
      </c>
      <c r="B19" s="5">
        <f>SUM(B13:B18)</f>
        <v>294079.3</v>
      </c>
      <c r="C19" s="16">
        <f t="shared" si="1"/>
        <v>294079.3</v>
      </c>
    </row>
    <row r="20" spans="1:3" ht="11.95" customHeight="1" x14ac:dyDescent="0.3">
      <c r="A20" s="1" t="s">
        <v>18</v>
      </c>
      <c r="B20" s="9">
        <f>B10-B19</f>
        <v>3064353.9</v>
      </c>
      <c r="C20" s="16">
        <f t="shared" si="1"/>
        <v>3064353.9</v>
      </c>
    </row>
    <row r="21" spans="1:3" ht="6.05" customHeight="1" x14ac:dyDescent="0.3"/>
    <row r="22" spans="1:3" ht="11.95" customHeight="1" x14ac:dyDescent="0.3">
      <c r="A22" s="10" t="s">
        <v>19</v>
      </c>
    </row>
    <row r="23" spans="1:3" ht="11.95" customHeight="1" x14ac:dyDescent="0.3">
      <c r="A23" s="4" t="s">
        <v>20</v>
      </c>
      <c r="B23" s="5">
        <v>49359.23</v>
      </c>
      <c r="C23" s="14">
        <f t="shared" ref="C23:C28" si="2">SUM(B23)</f>
        <v>49359.23</v>
      </c>
    </row>
    <row r="24" spans="1:3" ht="11.95" customHeight="1" x14ac:dyDescent="0.3">
      <c r="A24" s="6" t="s">
        <v>21</v>
      </c>
      <c r="B24" s="7">
        <v>5329.08</v>
      </c>
      <c r="C24" s="13">
        <f t="shared" si="2"/>
        <v>5329.08</v>
      </c>
    </row>
    <row r="25" spans="1:3" ht="11.95" customHeight="1" x14ac:dyDescent="0.3">
      <c r="A25" s="6" t="s">
        <v>22</v>
      </c>
      <c r="B25" s="7">
        <v>197.21</v>
      </c>
      <c r="C25" s="13">
        <f t="shared" si="2"/>
        <v>197.21</v>
      </c>
    </row>
    <row r="26" spans="1:3" ht="11.95" customHeight="1" x14ac:dyDescent="0.3">
      <c r="A26" s="6" t="s">
        <v>23</v>
      </c>
      <c r="B26" s="7">
        <v>0</v>
      </c>
      <c r="C26" s="13">
        <f t="shared" si="2"/>
        <v>0</v>
      </c>
    </row>
    <row r="27" spans="1:3" ht="11.95" customHeight="1" x14ac:dyDescent="0.3">
      <c r="A27" s="6" t="s">
        <v>24</v>
      </c>
      <c r="B27" s="7">
        <v>0</v>
      </c>
      <c r="C27" s="13">
        <f t="shared" si="2"/>
        <v>0</v>
      </c>
    </row>
    <row r="28" spans="1:3" ht="11.95" customHeight="1" x14ac:dyDescent="0.3">
      <c r="A28" s="8" t="s">
        <v>25</v>
      </c>
      <c r="B28" s="9">
        <f>SUM(B23:B27)</f>
        <v>54885.520000000004</v>
      </c>
      <c r="C28" s="16">
        <f t="shared" si="2"/>
        <v>54885.520000000004</v>
      </c>
    </row>
    <row r="29" spans="1:3" ht="6.05" customHeight="1" x14ac:dyDescent="0.3"/>
    <row r="30" spans="1:3" ht="11.95" customHeight="1" x14ac:dyDescent="0.3">
      <c r="A30" s="8" t="s">
        <v>26</v>
      </c>
      <c r="B30" s="9">
        <f>B20-B28</f>
        <v>3009468.38</v>
      </c>
      <c r="C30" s="16">
        <f>SUM(B30)</f>
        <v>3009468.38</v>
      </c>
    </row>
    <row r="31" spans="1:3" ht="11.95" customHeight="1" x14ac:dyDescent="0.3">
      <c r="A31" s="6" t="s">
        <v>27</v>
      </c>
      <c r="B31" s="7">
        <v>11178.57</v>
      </c>
      <c r="C31" s="13">
        <f>SUM(B31)</f>
        <v>11178.57</v>
      </c>
    </row>
    <row r="32" spans="1:3" ht="11.95" customHeight="1" x14ac:dyDescent="0.3">
      <c r="A32" s="6" t="s">
        <v>28</v>
      </c>
      <c r="B32" s="7">
        <v>0</v>
      </c>
      <c r="C32" s="13">
        <f>SUM(B32)</f>
        <v>0</v>
      </c>
    </row>
    <row r="33" spans="1:10" ht="11.95" customHeight="1" x14ac:dyDescent="0.3">
      <c r="A33" s="1" t="s">
        <v>29</v>
      </c>
      <c r="B33" s="9">
        <f>B30-SUM(B31:B32)</f>
        <v>2998289.81</v>
      </c>
      <c r="C33" s="16">
        <f>SUM(B33)</f>
        <v>2998289.81</v>
      </c>
    </row>
    <row r="34" spans="1:10" ht="11.95" customHeight="1" x14ac:dyDescent="0.3">
      <c r="B34" s="17" t="s">
        <v>31</v>
      </c>
      <c r="C34" s="18"/>
      <c r="D34" s="18"/>
      <c r="E34" s="18"/>
    </row>
    <row r="35" spans="1:10" ht="11.95" customHeight="1" x14ac:dyDescent="0.3">
      <c r="B35" s="17" t="s">
        <v>32</v>
      </c>
      <c r="C35" s="18"/>
      <c r="D35" s="18"/>
      <c r="E35" s="18"/>
      <c r="F35" s="19" t="s">
        <v>33</v>
      </c>
      <c r="G35" s="19"/>
      <c r="H35" s="19"/>
      <c r="I35" s="20" t="s">
        <v>34</v>
      </c>
      <c r="J35" s="18"/>
    </row>
    <row r="36" spans="1:10" ht="11.95" customHeight="1" x14ac:dyDescent="0.3">
      <c r="B36" s="17" t="s">
        <v>35</v>
      </c>
      <c r="C36" s="18"/>
      <c r="D36" s="18"/>
      <c r="E36" s="18"/>
    </row>
    <row r="37" spans="1:10" ht="11.95" customHeight="1" x14ac:dyDescent="0.3">
      <c r="B37" s="21"/>
      <c r="C37" s="19"/>
      <c r="D37" s="19"/>
      <c r="F37" s="11"/>
      <c r="G37" s="11"/>
      <c r="H37" s="11"/>
      <c r="I37" s="20" t="s">
        <v>36</v>
      </c>
      <c r="J37" s="18"/>
    </row>
    <row r="38" spans="1:10" ht="11.95" customHeight="1" x14ac:dyDescent="0.3">
      <c r="B38" s="17" t="s">
        <v>37</v>
      </c>
      <c r="C38" s="18"/>
      <c r="D38" s="18"/>
    </row>
    <row r="39" spans="1:10" ht="11.95" customHeight="1" x14ac:dyDescent="0.3"/>
    <row r="40" spans="1:10" ht="11.95" customHeight="1" x14ac:dyDescent="0.3"/>
    <row r="41" spans="1:10" ht="11.95" customHeight="1" x14ac:dyDescent="0.3"/>
    <row r="42" spans="1:10" ht="11.95" customHeight="1" x14ac:dyDescent="0.3"/>
    <row r="43" spans="1:10" ht="11.95" customHeight="1" x14ac:dyDescent="0.3"/>
    <row r="44" spans="1:10" ht="11.95" customHeight="1" x14ac:dyDescent="0.3"/>
    <row r="45" spans="1:10" ht="11.95" customHeight="1" x14ac:dyDescent="0.3"/>
    <row r="46" spans="1:10" ht="11.95" customHeight="1" x14ac:dyDescent="0.3"/>
    <row r="47" spans="1:10" ht="11.95" customHeight="1" x14ac:dyDescent="0.3"/>
    <row r="48" spans="1:10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8">
    <mergeCell ref="B37:D37"/>
    <mergeCell ref="I37:J37"/>
    <mergeCell ref="B38:D38"/>
    <mergeCell ref="B34:E34"/>
    <mergeCell ref="B35:E35"/>
    <mergeCell ref="F35:H35"/>
    <mergeCell ref="I35:J35"/>
    <mergeCell ref="B36:E36"/>
  </mergeCells>
  <pageMargins left="0.7" right="0.7" top="0.75" bottom="0.75" header="0.3" footer="0.3"/>
  <pageSetup orientation="landscape"/>
  <headerFooter differentOddEven="1" differentFirst="1">
    <oddHeader>&amp;CAUDITOR'S OFFICE, MADISON COUNTY
STATEMENT OF SEMI-ANNUAL APPORTIONMENT OF TAXES
MADE AT THE FIRST HALF REAL ESTATE SETTLEMENT TAX YEAR 2025, WITH THE COUNTY TREASURER FOR MADISON COUNTY</oddHeader>
    <evenHeader>&amp;CAUDITOR'S OFFICE, MADISON COUNTY
STATEMENT OF SEMI-ANNUAL APPORTIONMENT OF TAXES
MADE AT THE FIRST HALF REAL ESTATE SETTLEMENT TAX YEAR 2025, WITH THE COUNTY TREASURER FOR MADISON COUNTY</evenHeader>
    <firstHeader>&amp;CAUDITOR'S OFFICE, MADISON COUNTY
STATEMENT OF SEMI-ANNUAL APPORTIONMENT OF TAXES
MADE AT THE FIRST HALF REAL ESTATE SETTLEMENT TAX YEAR 2025, WITH THE COUNTY TREASURER FOR MADISON COUNTY</first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J99"/>
  <sheetViews>
    <sheetView workbookViewId="0"/>
  </sheetViews>
  <sheetFormatPr defaultRowHeight="12.45" customHeight="1" x14ac:dyDescent="0.3"/>
  <cols>
    <col min="1" max="1" width="23" customWidth="1"/>
    <col min="2" max="3" width="11" style="2" customWidth="1"/>
    <col min="4" max="4" width="11" customWidth="1"/>
  </cols>
  <sheetData>
    <row r="2" spans="1:4" ht="29.95" customHeight="1" x14ac:dyDescent="0.3">
      <c r="A2" s="1" t="s">
        <v>0</v>
      </c>
      <c r="B2" s="3" t="s">
        <v>167</v>
      </c>
      <c r="C2" s="3" t="s">
        <v>168</v>
      </c>
      <c r="D2" s="1" t="s">
        <v>1</v>
      </c>
    </row>
    <row r="3" spans="1:4" ht="11.95" customHeight="1" x14ac:dyDescent="0.3">
      <c r="A3" s="1" t="s">
        <v>2</v>
      </c>
    </row>
    <row r="4" spans="1:4" ht="11.95" customHeight="1" x14ac:dyDescent="0.3">
      <c r="A4" s="4" t="s">
        <v>3</v>
      </c>
      <c r="B4" s="5">
        <v>97271.96</v>
      </c>
      <c r="C4" s="5">
        <v>58495.96</v>
      </c>
      <c r="D4" s="14">
        <f t="shared" ref="D4:D10" si="0">SUM(B4:C4)</f>
        <v>155767.92000000001</v>
      </c>
    </row>
    <row r="5" spans="1:4" ht="11.95" customHeight="1" x14ac:dyDescent="0.3">
      <c r="A5" s="6" t="s">
        <v>4</v>
      </c>
      <c r="B5" s="7">
        <v>14430.89</v>
      </c>
      <c r="C5" s="7">
        <v>8744.9500000000007</v>
      </c>
      <c r="D5" s="13">
        <f t="shared" si="0"/>
        <v>23175.84</v>
      </c>
    </row>
    <row r="6" spans="1:4" ht="11.95" customHeight="1" x14ac:dyDescent="0.3">
      <c r="A6" s="6" t="s">
        <v>5</v>
      </c>
      <c r="B6" s="7">
        <v>23531.13</v>
      </c>
      <c r="C6" s="7">
        <v>14118.63</v>
      </c>
      <c r="D6" s="15">
        <f t="shared" si="0"/>
        <v>37649.760000000002</v>
      </c>
    </row>
    <row r="7" spans="1:4" ht="11.95" customHeight="1" x14ac:dyDescent="0.3">
      <c r="A7" s="4" t="s">
        <v>6</v>
      </c>
      <c r="B7" s="5">
        <f>SUM(B4:B6)</f>
        <v>135233.98000000001</v>
      </c>
      <c r="C7" s="5">
        <f>SUM(C4:C6)</f>
        <v>81359.540000000008</v>
      </c>
      <c r="D7" s="13">
        <f t="shared" si="0"/>
        <v>216593.52000000002</v>
      </c>
    </row>
    <row r="8" spans="1:4" ht="11.95" customHeight="1" x14ac:dyDescent="0.3">
      <c r="A8" s="6" t="s">
        <v>7</v>
      </c>
      <c r="B8" s="7">
        <v>5162.46</v>
      </c>
      <c r="C8" s="7">
        <v>3105.76</v>
      </c>
      <c r="D8" s="13">
        <f t="shared" si="0"/>
        <v>8268.2200000000012</v>
      </c>
    </row>
    <row r="9" spans="1:4" ht="11.95" customHeight="1" x14ac:dyDescent="0.3">
      <c r="A9" s="6" t="s">
        <v>8</v>
      </c>
      <c r="B9" s="7">
        <v>0</v>
      </c>
      <c r="C9" s="7">
        <v>0</v>
      </c>
      <c r="D9" s="13">
        <f t="shared" si="0"/>
        <v>0</v>
      </c>
    </row>
    <row r="10" spans="1:4" ht="11.95" customHeight="1" x14ac:dyDescent="0.3">
      <c r="A10" s="8" t="s">
        <v>9</v>
      </c>
      <c r="B10" s="9">
        <f>SUM(B7:B8) - B9</f>
        <v>140396.44</v>
      </c>
      <c r="C10" s="9">
        <f>SUM(C7:C8) - C9</f>
        <v>84465.3</v>
      </c>
      <c r="D10" s="16">
        <f t="shared" si="0"/>
        <v>224861.74</v>
      </c>
    </row>
    <row r="11" spans="1:4" ht="6.05" customHeight="1" x14ac:dyDescent="0.3"/>
    <row r="12" spans="1:4" ht="11.95" customHeight="1" x14ac:dyDescent="0.3">
      <c r="A12" s="10" t="s">
        <v>10</v>
      </c>
    </row>
    <row r="13" spans="1:4" ht="11.95" customHeight="1" x14ac:dyDescent="0.3">
      <c r="A13" s="4" t="s">
        <v>11</v>
      </c>
      <c r="B13" s="5">
        <v>0</v>
      </c>
      <c r="C13" s="5">
        <v>0</v>
      </c>
      <c r="D13" s="14">
        <f t="shared" ref="D13:D20" si="1">SUM(B13:C13)</f>
        <v>0</v>
      </c>
    </row>
    <row r="14" spans="1:4" ht="11.95" customHeight="1" x14ac:dyDescent="0.3">
      <c r="A14" s="6" t="s">
        <v>12</v>
      </c>
      <c r="B14" s="7">
        <v>0</v>
      </c>
      <c r="C14" s="7">
        <v>0</v>
      </c>
      <c r="D14" s="13">
        <f t="shared" si="1"/>
        <v>0</v>
      </c>
    </row>
    <row r="15" spans="1:4" ht="11.95" customHeight="1" x14ac:dyDescent="0.3">
      <c r="A15" s="6" t="s">
        <v>13</v>
      </c>
      <c r="B15" s="7">
        <v>0</v>
      </c>
      <c r="C15" s="7">
        <v>0</v>
      </c>
      <c r="D15" s="13">
        <f t="shared" si="1"/>
        <v>0</v>
      </c>
    </row>
    <row r="16" spans="1:4" ht="11.95" customHeight="1" x14ac:dyDescent="0.3">
      <c r="A16" s="6" t="s">
        <v>14</v>
      </c>
      <c r="B16" s="7">
        <v>0</v>
      </c>
      <c r="C16" s="7">
        <v>0</v>
      </c>
      <c r="D16" s="13">
        <f t="shared" si="1"/>
        <v>0</v>
      </c>
    </row>
    <row r="17" spans="1:4" ht="11.95" customHeight="1" x14ac:dyDescent="0.3">
      <c r="A17" s="6" t="s">
        <v>15</v>
      </c>
      <c r="B17" s="7">
        <v>1394.12</v>
      </c>
      <c r="C17" s="7">
        <v>838.68</v>
      </c>
      <c r="D17" s="13">
        <f t="shared" si="1"/>
        <v>2232.7999999999997</v>
      </c>
    </row>
    <row r="18" spans="1:4" ht="11.95" customHeight="1" x14ac:dyDescent="0.3">
      <c r="A18" s="6" t="s">
        <v>16</v>
      </c>
      <c r="B18" s="7">
        <v>52.47</v>
      </c>
      <c r="C18" s="7">
        <v>31.56</v>
      </c>
      <c r="D18" s="15">
        <f t="shared" si="1"/>
        <v>84.03</v>
      </c>
    </row>
    <row r="19" spans="1:4" ht="11.95" customHeight="1" x14ac:dyDescent="0.3">
      <c r="A19" s="4" t="s">
        <v>17</v>
      </c>
      <c r="B19" s="5">
        <f>SUM(B13:B18)</f>
        <v>1446.59</v>
      </c>
      <c r="C19" s="5">
        <f>SUM(C13:C18)</f>
        <v>870.2399999999999</v>
      </c>
      <c r="D19" s="16">
        <f t="shared" si="1"/>
        <v>2316.83</v>
      </c>
    </row>
    <row r="20" spans="1:4" ht="11.95" customHeight="1" x14ac:dyDescent="0.3">
      <c r="A20" s="1" t="s">
        <v>18</v>
      </c>
      <c r="B20" s="9">
        <f>B10-B19</f>
        <v>138949.85</v>
      </c>
      <c r="C20" s="9">
        <f>C10-C19</f>
        <v>83595.06</v>
      </c>
      <c r="D20" s="16">
        <f t="shared" si="1"/>
        <v>222544.91</v>
      </c>
    </row>
    <row r="21" spans="1:4" ht="6.05" customHeight="1" x14ac:dyDescent="0.3"/>
    <row r="22" spans="1:4" ht="11.95" customHeight="1" x14ac:dyDescent="0.3">
      <c r="A22" s="10" t="s">
        <v>19</v>
      </c>
    </row>
    <row r="23" spans="1:4" ht="11.95" customHeight="1" x14ac:dyDescent="0.3">
      <c r="A23" s="4" t="s">
        <v>20</v>
      </c>
      <c r="B23" s="5">
        <v>2085.1799999999998</v>
      </c>
      <c r="C23" s="5">
        <v>1254.69</v>
      </c>
      <c r="D23" s="14">
        <f t="shared" ref="D23:D28" si="2">SUM(B23:C23)</f>
        <v>3339.87</v>
      </c>
    </row>
    <row r="24" spans="1:4" ht="11.95" customHeight="1" x14ac:dyDescent="0.3">
      <c r="A24" s="6" t="s">
        <v>21</v>
      </c>
      <c r="B24" s="7">
        <v>255.5</v>
      </c>
      <c r="C24" s="7">
        <v>153.72</v>
      </c>
      <c r="D24" s="13">
        <f t="shared" si="2"/>
        <v>409.22</v>
      </c>
    </row>
    <row r="25" spans="1:4" ht="11.95" customHeight="1" x14ac:dyDescent="0.3">
      <c r="A25" s="6" t="s">
        <v>22</v>
      </c>
      <c r="B25" s="7">
        <v>10.18</v>
      </c>
      <c r="C25" s="7">
        <v>0</v>
      </c>
      <c r="D25" s="13">
        <f t="shared" si="2"/>
        <v>10.18</v>
      </c>
    </row>
    <row r="26" spans="1:4" ht="11.95" customHeight="1" x14ac:dyDescent="0.3">
      <c r="A26" s="6" t="s">
        <v>23</v>
      </c>
      <c r="B26" s="7">
        <v>0</v>
      </c>
      <c r="C26" s="7">
        <v>0</v>
      </c>
      <c r="D26" s="13">
        <f t="shared" si="2"/>
        <v>0</v>
      </c>
    </row>
    <row r="27" spans="1:4" ht="11.95" customHeight="1" x14ac:dyDescent="0.3">
      <c r="A27" s="6" t="s">
        <v>24</v>
      </c>
      <c r="B27" s="7">
        <v>0</v>
      </c>
      <c r="C27" s="7">
        <v>0</v>
      </c>
      <c r="D27" s="13">
        <f t="shared" si="2"/>
        <v>0</v>
      </c>
    </row>
    <row r="28" spans="1:4" ht="11.95" customHeight="1" x14ac:dyDescent="0.3">
      <c r="A28" s="8" t="s">
        <v>25</v>
      </c>
      <c r="B28" s="9">
        <f>SUM(B23:B27)</f>
        <v>2350.8599999999997</v>
      </c>
      <c r="C28" s="9">
        <f>SUM(C23:C27)</f>
        <v>1408.41</v>
      </c>
      <c r="D28" s="16">
        <f t="shared" si="2"/>
        <v>3759.2699999999995</v>
      </c>
    </row>
    <row r="29" spans="1:4" ht="6.05" customHeight="1" x14ac:dyDescent="0.3"/>
    <row r="30" spans="1:4" ht="11.95" customHeight="1" x14ac:dyDescent="0.3">
      <c r="A30" s="8" t="s">
        <v>26</v>
      </c>
      <c r="B30" s="9">
        <f>B20-B28</f>
        <v>136598.99000000002</v>
      </c>
      <c r="C30" s="9">
        <f>C20-C28</f>
        <v>82186.649999999994</v>
      </c>
      <c r="D30" s="16">
        <f>SUM(B30:C30)</f>
        <v>218785.64</v>
      </c>
    </row>
    <row r="31" spans="1:4" ht="11.95" customHeight="1" x14ac:dyDescent="0.3">
      <c r="A31" s="6" t="s">
        <v>27</v>
      </c>
      <c r="B31" s="7">
        <v>216.46</v>
      </c>
      <c r="C31" s="7">
        <v>130.16999999999999</v>
      </c>
      <c r="D31" s="13">
        <f>SUM(B31:C31)</f>
        <v>346.63</v>
      </c>
    </row>
    <row r="32" spans="1:4" ht="11.95" customHeight="1" x14ac:dyDescent="0.3">
      <c r="A32" s="6" t="s">
        <v>28</v>
      </c>
      <c r="B32" s="7">
        <v>0</v>
      </c>
      <c r="C32" s="7">
        <v>0</v>
      </c>
      <c r="D32" s="13">
        <f>SUM(B32:C32)</f>
        <v>0</v>
      </c>
    </row>
    <row r="33" spans="1:10" ht="11.95" customHeight="1" x14ac:dyDescent="0.3">
      <c r="A33" s="1" t="s">
        <v>29</v>
      </c>
      <c r="B33" s="9">
        <f>B30-SUM(B31:B32)</f>
        <v>136382.53000000003</v>
      </c>
      <c r="C33" s="9">
        <f>C30-SUM(C31:C32)</f>
        <v>82056.479999999996</v>
      </c>
      <c r="D33" s="16">
        <f>SUM(B33:C33)</f>
        <v>218439.01</v>
      </c>
    </row>
    <row r="34" spans="1:10" ht="11.95" customHeight="1" x14ac:dyDescent="0.3">
      <c r="B34" s="17" t="s">
        <v>31</v>
      </c>
      <c r="C34" s="22"/>
      <c r="D34" s="18"/>
      <c r="E34" s="18"/>
    </row>
    <row r="35" spans="1:10" ht="11.95" customHeight="1" x14ac:dyDescent="0.3">
      <c r="B35" s="17" t="s">
        <v>32</v>
      </c>
      <c r="C35" s="22"/>
      <c r="D35" s="18"/>
      <c r="E35" s="18"/>
      <c r="F35" s="19" t="s">
        <v>33</v>
      </c>
      <c r="G35" s="19"/>
      <c r="H35" s="19"/>
      <c r="I35" s="20" t="s">
        <v>34</v>
      </c>
      <c r="J35" s="18"/>
    </row>
    <row r="36" spans="1:10" ht="11.95" customHeight="1" x14ac:dyDescent="0.3">
      <c r="B36" s="17" t="s">
        <v>35</v>
      </c>
      <c r="C36" s="22"/>
      <c r="D36" s="18"/>
      <c r="E36" s="18"/>
    </row>
    <row r="37" spans="1:10" ht="11.95" customHeight="1" x14ac:dyDescent="0.3">
      <c r="B37" s="21"/>
      <c r="C37" s="21"/>
      <c r="D37" s="19"/>
      <c r="F37" s="11"/>
      <c r="G37" s="11"/>
      <c r="H37" s="11"/>
      <c r="I37" s="20" t="s">
        <v>36</v>
      </c>
      <c r="J37" s="18"/>
    </row>
    <row r="38" spans="1:10" ht="11.95" customHeight="1" x14ac:dyDescent="0.3">
      <c r="B38" s="17" t="s">
        <v>37</v>
      </c>
      <c r="C38" s="22"/>
      <c r="D38" s="18"/>
    </row>
    <row r="39" spans="1:10" ht="11.95" customHeight="1" x14ac:dyDescent="0.3"/>
    <row r="40" spans="1:10" ht="11.95" customHeight="1" x14ac:dyDescent="0.3"/>
    <row r="41" spans="1:10" ht="11.95" customHeight="1" x14ac:dyDescent="0.3"/>
    <row r="42" spans="1:10" ht="11.95" customHeight="1" x14ac:dyDescent="0.3"/>
    <row r="43" spans="1:10" ht="11.95" customHeight="1" x14ac:dyDescent="0.3"/>
    <row r="44" spans="1:10" ht="11.95" customHeight="1" x14ac:dyDescent="0.3"/>
    <row r="45" spans="1:10" ht="11.95" customHeight="1" x14ac:dyDescent="0.3"/>
    <row r="46" spans="1:10" ht="11.95" customHeight="1" x14ac:dyDescent="0.3"/>
    <row r="47" spans="1:10" ht="11.95" customHeight="1" x14ac:dyDescent="0.3"/>
    <row r="48" spans="1:10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8">
    <mergeCell ref="B37:D37"/>
    <mergeCell ref="I37:J37"/>
    <mergeCell ref="B38:D38"/>
    <mergeCell ref="B34:E34"/>
    <mergeCell ref="B35:E35"/>
    <mergeCell ref="F35:H35"/>
    <mergeCell ref="I35:J35"/>
    <mergeCell ref="B36:E36"/>
  </mergeCells>
  <pageMargins left="0.7" right="0.7" top="0.75" bottom="0.75" header="0.3" footer="0.3"/>
  <pageSetup orientation="landscape"/>
  <headerFooter differentOddEven="1" differentFirst="1">
    <oddHeader>&amp;CAUDITOR'S OFFICE, MADISON COUNTY
STATEMENT OF SEMI-ANNUAL APPORTIONMENT OF TAXES
MADE AT THE FIRST HALF REAL ESTATE SETTLEMENT TAX YEAR 2025, WITH THE COUNTY TREASURER FOR TRI-COUNTY JOINT FIRE DISTRICT</oddHeader>
    <evenHeader>&amp;CAUDITOR'S OFFICE, MADISON COUNTY
STATEMENT OF SEMI-ANNUAL APPORTIONMENT OF TAXES
MADE AT THE FIRST HALF REAL ESTATE SETTLEMENT TAX YEAR 2025, WITH THE COUNTY TREASURER FOR TRI-COUNTY JOINT FIRE DISTRICT</evenHeader>
    <firstHeader>&amp;CAUDITOR'S OFFICE, MADISON COUNTY
STATEMENT OF SEMI-ANNUAL APPORTIONMENT OF TAXES
MADE AT THE FIRST HALF REAL ESTATE SETTLEMENT TAX YEAR 2025, WITH THE COUNTY TREASURER FOR TRI-COUNTY JOINT FIRE DISTRICT</first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J99"/>
  <sheetViews>
    <sheetView workbookViewId="0"/>
  </sheetViews>
  <sheetFormatPr defaultRowHeight="12.45" customHeight="1" x14ac:dyDescent="0.3"/>
  <cols>
    <col min="1" max="1" width="23" customWidth="1"/>
    <col min="2" max="2" width="11" style="2" customWidth="1"/>
    <col min="3" max="3" width="11" customWidth="1"/>
  </cols>
  <sheetData>
    <row r="2" spans="1:3" ht="29.95" customHeight="1" x14ac:dyDescent="0.3">
      <c r="A2" s="1" t="s">
        <v>0</v>
      </c>
      <c r="B2" s="3" t="s">
        <v>46</v>
      </c>
      <c r="C2" s="1" t="s">
        <v>1</v>
      </c>
    </row>
    <row r="3" spans="1:3" ht="11.95" customHeight="1" x14ac:dyDescent="0.3">
      <c r="A3" s="1" t="s">
        <v>2</v>
      </c>
    </row>
    <row r="4" spans="1:3" ht="11.95" customHeight="1" x14ac:dyDescent="0.3">
      <c r="A4" s="4" t="s">
        <v>3</v>
      </c>
      <c r="B4" s="5">
        <v>187707.19</v>
      </c>
      <c r="C4" s="14">
        <f t="shared" ref="C4:C10" si="0">SUM(B4)</f>
        <v>187707.19</v>
      </c>
    </row>
    <row r="5" spans="1:3" ht="11.95" customHeight="1" x14ac:dyDescent="0.3">
      <c r="A5" s="6" t="s">
        <v>4</v>
      </c>
      <c r="B5" s="7">
        <v>63208.94</v>
      </c>
      <c r="C5" s="13">
        <f t="shared" si="0"/>
        <v>63208.94</v>
      </c>
    </row>
    <row r="6" spans="1:3" ht="11.95" customHeight="1" x14ac:dyDescent="0.3">
      <c r="A6" s="6" t="s">
        <v>5</v>
      </c>
      <c r="B6" s="7">
        <v>62477.81</v>
      </c>
      <c r="C6" s="15">
        <f t="shared" si="0"/>
        <v>62477.81</v>
      </c>
    </row>
    <row r="7" spans="1:3" ht="11.95" customHeight="1" x14ac:dyDescent="0.3">
      <c r="A7" s="4" t="s">
        <v>6</v>
      </c>
      <c r="B7" s="5">
        <f>SUM(B4:B6)</f>
        <v>313393.94</v>
      </c>
      <c r="C7" s="13">
        <f t="shared" si="0"/>
        <v>313393.94</v>
      </c>
    </row>
    <row r="8" spans="1:3" ht="11.95" customHeight="1" x14ac:dyDescent="0.3">
      <c r="A8" s="6" t="s">
        <v>7</v>
      </c>
      <c r="B8" s="7">
        <v>11481.28</v>
      </c>
      <c r="C8" s="13">
        <f t="shared" si="0"/>
        <v>11481.28</v>
      </c>
    </row>
    <row r="9" spans="1:3" ht="11.95" customHeight="1" x14ac:dyDescent="0.3">
      <c r="A9" s="6" t="s">
        <v>8</v>
      </c>
      <c r="B9" s="7">
        <v>20648.23</v>
      </c>
      <c r="C9" s="13">
        <f t="shared" si="0"/>
        <v>20648.23</v>
      </c>
    </row>
    <row r="10" spans="1:3" ht="11.95" customHeight="1" x14ac:dyDescent="0.3">
      <c r="A10" s="8" t="s">
        <v>9</v>
      </c>
      <c r="B10" s="9">
        <f>SUM(B7:B8) - B9</f>
        <v>304226.99000000005</v>
      </c>
      <c r="C10" s="16">
        <f t="shared" si="0"/>
        <v>304226.99000000005</v>
      </c>
    </row>
    <row r="11" spans="1:3" ht="6.05" customHeight="1" x14ac:dyDescent="0.3"/>
    <row r="12" spans="1:3" ht="11.95" customHeight="1" x14ac:dyDescent="0.3">
      <c r="A12" s="10" t="s">
        <v>10</v>
      </c>
    </row>
    <row r="13" spans="1:3" ht="11.95" customHeight="1" x14ac:dyDescent="0.3">
      <c r="A13" s="4" t="s">
        <v>11</v>
      </c>
      <c r="B13" s="5">
        <v>16756.28</v>
      </c>
      <c r="C13" s="14">
        <f t="shared" ref="C13:C20" si="1">SUM(B13)</f>
        <v>16756.28</v>
      </c>
    </row>
    <row r="14" spans="1:3" ht="11.95" customHeight="1" x14ac:dyDescent="0.3">
      <c r="A14" s="6" t="s">
        <v>12</v>
      </c>
      <c r="B14" s="7">
        <v>-61.26</v>
      </c>
      <c r="C14" s="13">
        <f t="shared" si="1"/>
        <v>-61.26</v>
      </c>
    </row>
    <row r="15" spans="1:3" ht="11.95" customHeight="1" x14ac:dyDescent="0.3">
      <c r="A15" s="6" t="s">
        <v>13</v>
      </c>
      <c r="B15" s="7">
        <v>2477.75</v>
      </c>
      <c r="C15" s="13">
        <f t="shared" si="1"/>
        <v>2477.75</v>
      </c>
    </row>
    <row r="16" spans="1:3" ht="11.95" customHeight="1" x14ac:dyDescent="0.3">
      <c r="A16" s="6" t="s">
        <v>14</v>
      </c>
      <c r="B16" s="7">
        <v>0.95</v>
      </c>
      <c r="C16" s="13">
        <f t="shared" si="1"/>
        <v>0.95</v>
      </c>
    </row>
    <row r="17" spans="1:3" ht="11.95" customHeight="1" x14ac:dyDescent="0.3">
      <c r="A17" s="6" t="s">
        <v>15</v>
      </c>
      <c r="B17" s="7">
        <v>2211.4299999999998</v>
      </c>
      <c r="C17" s="13">
        <f t="shared" si="1"/>
        <v>2211.4299999999998</v>
      </c>
    </row>
    <row r="18" spans="1:3" ht="11.95" customHeight="1" x14ac:dyDescent="0.3">
      <c r="A18" s="6" t="s">
        <v>16</v>
      </c>
      <c r="B18" s="7">
        <v>51.21</v>
      </c>
      <c r="C18" s="15">
        <f t="shared" si="1"/>
        <v>51.21</v>
      </c>
    </row>
    <row r="19" spans="1:3" ht="11.95" customHeight="1" x14ac:dyDescent="0.3">
      <c r="A19" s="4" t="s">
        <v>17</v>
      </c>
      <c r="B19" s="5">
        <f>SUM(B13:B18)</f>
        <v>21436.36</v>
      </c>
      <c r="C19" s="16">
        <f t="shared" si="1"/>
        <v>21436.36</v>
      </c>
    </row>
    <row r="20" spans="1:3" ht="11.95" customHeight="1" x14ac:dyDescent="0.3">
      <c r="A20" s="1" t="s">
        <v>18</v>
      </c>
      <c r="B20" s="9">
        <f>B10-B19</f>
        <v>282790.63000000006</v>
      </c>
      <c r="C20" s="16">
        <f t="shared" si="1"/>
        <v>282790.63000000006</v>
      </c>
    </row>
    <row r="21" spans="1:3" ht="6.05" customHeight="1" x14ac:dyDescent="0.3"/>
    <row r="22" spans="1:3" ht="11.95" customHeight="1" x14ac:dyDescent="0.3">
      <c r="A22" s="10" t="s">
        <v>19</v>
      </c>
    </row>
    <row r="23" spans="1:3" ht="11.95" customHeight="1" x14ac:dyDescent="0.3">
      <c r="A23" s="4" t="s">
        <v>20</v>
      </c>
      <c r="B23" s="5">
        <v>4229.32</v>
      </c>
      <c r="C23" s="14">
        <f t="shared" ref="C23:C28" si="2">SUM(B23)</f>
        <v>4229.32</v>
      </c>
    </row>
    <row r="24" spans="1:3" ht="11.95" customHeight="1" x14ac:dyDescent="0.3">
      <c r="A24" s="6" t="s">
        <v>21</v>
      </c>
      <c r="B24" s="7">
        <v>469.94</v>
      </c>
      <c r="C24" s="13">
        <f t="shared" si="2"/>
        <v>469.94</v>
      </c>
    </row>
    <row r="25" spans="1:3" ht="11.95" customHeight="1" x14ac:dyDescent="0.3">
      <c r="A25" s="6" t="s">
        <v>22</v>
      </c>
      <c r="B25" s="7">
        <v>19.11</v>
      </c>
      <c r="C25" s="13">
        <f t="shared" si="2"/>
        <v>19.11</v>
      </c>
    </row>
    <row r="26" spans="1:3" ht="11.95" customHeight="1" x14ac:dyDescent="0.3">
      <c r="A26" s="6" t="s">
        <v>23</v>
      </c>
      <c r="B26" s="7">
        <v>0</v>
      </c>
      <c r="C26" s="13">
        <f t="shared" si="2"/>
        <v>0</v>
      </c>
    </row>
    <row r="27" spans="1:3" ht="11.95" customHeight="1" x14ac:dyDescent="0.3">
      <c r="A27" s="6" t="s">
        <v>24</v>
      </c>
      <c r="B27" s="7">
        <v>13121.69</v>
      </c>
      <c r="C27" s="13">
        <f t="shared" si="2"/>
        <v>13121.69</v>
      </c>
    </row>
    <row r="28" spans="1:3" ht="11.95" customHeight="1" x14ac:dyDescent="0.3">
      <c r="A28" s="8" t="s">
        <v>25</v>
      </c>
      <c r="B28" s="9">
        <f>SUM(B23:B27)</f>
        <v>17840.059999999998</v>
      </c>
      <c r="C28" s="16">
        <f t="shared" si="2"/>
        <v>17840.059999999998</v>
      </c>
    </row>
    <row r="29" spans="1:3" ht="6.05" customHeight="1" x14ac:dyDescent="0.3"/>
    <row r="30" spans="1:3" ht="11.95" customHeight="1" x14ac:dyDescent="0.3">
      <c r="A30" s="8" t="s">
        <v>26</v>
      </c>
      <c r="B30" s="9">
        <f>B20-B28</f>
        <v>264950.57000000007</v>
      </c>
      <c r="C30" s="16">
        <f>SUM(B30)</f>
        <v>264950.57000000007</v>
      </c>
    </row>
    <row r="31" spans="1:3" ht="11.95" customHeight="1" x14ac:dyDescent="0.3">
      <c r="A31" s="6" t="s">
        <v>27</v>
      </c>
      <c r="B31" s="7">
        <v>1358.59</v>
      </c>
      <c r="C31" s="13">
        <f>SUM(B31)</f>
        <v>1358.59</v>
      </c>
    </row>
    <row r="32" spans="1:3" ht="11.95" customHeight="1" x14ac:dyDescent="0.3">
      <c r="A32" s="6" t="s">
        <v>28</v>
      </c>
      <c r="B32" s="7">
        <v>0</v>
      </c>
      <c r="C32" s="13">
        <f>SUM(B32)</f>
        <v>0</v>
      </c>
    </row>
    <row r="33" spans="1:10" ht="11.95" customHeight="1" x14ac:dyDescent="0.3">
      <c r="A33" s="1" t="s">
        <v>29</v>
      </c>
      <c r="B33" s="9">
        <f>B30-SUM(B31:B32)</f>
        <v>263591.98000000004</v>
      </c>
      <c r="C33" s="16">
        <f>SUM(B33)</f>
        <v>263591.98000000004</v>
      </c>
    </row>
    <row r="34" spans="1:10" ht="11.95" customHeight="1" x14ac:dyDescent="0.3">
      <c r="B34" s="17" t="s">
        <v>31</v>
      </c>
      <c r="C34" s="18"/>
      <c r="D34" s="18"/>
      <c r="E34" s="18"/>
    </row>
    <row r="35" spans="1:10" ht="11.95" customHeight="1" x14ac:dyDescent="0.3">
      <c r="B35" s="17" t="s">
        <v>32</v>
      </c>
      <c r="C35" s="18"/>
      <c r="D35" s="18"/>
      <c r="E35" s="18"/>
      <c r="F35" s="19" t="s">
        <v>33</v>
      </c>
      <c r="G35" s="19"/>
      <c r="H35" s="19"/>
      <c r="I35" s="20" t="s">
        <v>34</v>
      </c>
      <c r="J35" s="18"/>
    </row>
    <row r="36" spans="1:10" ht="11.95" customHeight="1" x14ac:dyDescent="0.3">
      <c r="B36" s="17" t="s">
        <v>35</v>
      </c>
      <c r="C36" s="18"/>
      <c r="D36" s="18"/>
      <c r="E36" s="18"/>
    </row>
    <row r="37" spans="1:10" ht="11.95" customHeight="1" x14ac:dyDescent="0.3">
      <c r="B37" s="21"/>
      <c r="C37" s="19"/>
      <c r="D37" s="19"/>
      <c r="F37" s="11"/>
      <c r="G37" s="11"/>
      <c r="H37" s="11"/>
      <c r="I37" s="20" t="s">
        <v>36</v>
      </c>
      <c r="J37" s="18"/>
    </row>
    <row r="38" spans="1:10" ht="11.95" customHeight="1" x14ac:dyDescent="0.3">
      <c r="B38" s="17" t="s">
        <v>37</v>
      </c>
      <c r="C38" s="18"/>
      <c r="D38" s="18"/>
    </row>
    <row r="39" spans="1:10" ht="11.95" customHeight="1" x14ac:dyDescent="0.3"/>
    <row r="40" spans="1:10" ht="11.95" customHeight="1" x14ac:dyDescent="0.3"/>
    <row r="41" spans="1:10" ht="11.95" customHeight="1" x14ac:dyDescent="0.3"/>
    <row r="42" spans="1:10" ht="11.95" customHeight="1" x14ac:dyDescent="0.3"/>
    <row r="43" spans="1:10" ht="11.95" customHeight="1" x14ac:dyDescent="0.3"/>
    <row r="44" spans="1:10" ht="11.95" customHeight="1" x14ac:dyDescent="0.3"/>
    <row r="45" spans="1:10" ht="11.95" customHeight="1" x14ac:dyDescent="0.3"/>
    <row r="46" spans="1:10" ht="11.95" customHeight="1" x14ac:dyDescent="0.3"/>
    <row r="47" spans="1:10" ht="11.95" customHeight="1" x14ac:dyDescent="0.3"/>
    <row r="48" spans="1:10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8">
    <mergeCell ref="B37:D37"/>
    <mergeCell ref="I37:J37"/>
    <mergeCell ref="B38:D38"/>
    <mergeCell ref="B34:E34"/>
    <mergeCell ref="B35:E35"/>
    <mergeCell ref="F35:H35"/>
    <mergeCell ref="I35:J35"/>
    <mergeCell ref="B36:E36"/>
  </mergeCells>
  <pageMargins left="0.7" right="0.7" top="0.75" bottom="0.75" header="0.3" footer="0.3"/>
  <pageSetup orientation="landscape"/>
  <headerFooter differentOddEven="1" differentFirst="1">
    <oddHeader>&amp;CAUDITOR'S OFFICE, MADISON COUNTY
STATEMENT OF SEMI-ANNUAL APPORTIONMENT OF TAXES
MADE AT THE FIRST HALF REAL ESTATE SETTLEMENT TAX YEAR 2025, WITH THE COUNTY TREASURER FOR MENTAL HEALTH &amp;&amp; RECOVERY SERVICES</oddHeader>
    <evenHeader>&amp;CAUDITOR'S OFFICE, MADISON COUNTY
STATEMENT OF SEMI-ANNUAL APPORTIONMENT OF TAXES
MADE AT THE FIRST HALF REAL ESTATE SETTLEMENT TAX YEAR 2025, WITH THE COUNTY TREASURER FOR MENTAL HEALTH &amp;&amp; RECOVERY SERVICES</evenHeader>
    <firstHeader>&amp;CAUDITOR'S OFFICE, MADISON COUNTY
STATEMENT OF SEMI-ANNUAL APPORTIONMENT OF TAXES
MADE AT THE FIRST HALF REAL ESTATE SETTLEMENT TAX YEAR 2025, WITH THE COUNTY TREASURER FOR MENTAL HEALTH &amp;&amp; RECOVERY SERVICES</first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J99"/>
  <sheetViews>
    <sheetView workbookViewId="0"/>
  </sheetViews>
  <sheetFormatPr defaultRowHeight="12.45" customHeight="1" x14ac:dyDescent="0.3"/>
  <cols>
    <col min="1" max="1" width="23" customWidth="1"/>
    <col min="2" max="2" width="11" style="2" customWidth="1"/>
    <col min="3" max="3" width="11" customWidth="1"/>
  </cols>
  <sheetData>
    <row r="2" spans="1:3" ht="29.95" customHeight="1" x14ac:dyDescent="0.3">
      <c r="A2" s="1" t="s">
        <v>0</v>
      </c>
      <c r="B2" s="3" t="s">
        <v>47</v>
      </c>
      <c r="C2" s="1" t="s">
        <v>1</v>
      </c>
    </row>
    <row r="3" spans="1:3" ht="11.95" customHeight="1" x14ac:dyDescent="0.3">
      <c r="A3" s="1" t="s">
        <v>2</v>
      </c>
    </row>
    <row r="4" spans="1:3" ht="11.95" customHeight="1" x14ac:dyDescent="0.3">
      <c r="A4" s="4" t="s">
        <v>3</v>
      </c>
      <c r="B4" s="5">
        <v>331250.24</v>
      </c>
      <c r="C4" s="14">
        <f t="shared" ref="C4:C10" si="0">SUM(B4)</f>
        <v>331250.24</v>
      </c>
    </row>
    <row r="5" spans="1:3" ht="11.95" customHeight="1" x14ac:dyDescent="0.3">
      <c r="A5" s="6" t="s">
        <v>4</v>
      </c>
      <c r="B5" s="7">
        <v>101131.14</v>
      </c>
      <c r="C5" s="13">
        <f t="shared" si="0"/>
        <v>101131.14</v>
      </c>
    </row>
    <row r="6" spans="1:3" ht="11.95" customHeight="1" x14ac:dyDescent="0.3">
      <c r="A6" s="6" t="s">
        <v>5</v>
      </c>
      <c r="B6" s="7">
        <v>99964.47</v>
      </c>
      <c r="C6" s="15">
        <f t="shared" si="0"/>
        <v>99964.47</v>
      </c>
    </row>
    <row r="7" spans="1:3" ht="11.95" customHeight="1" x14ac:dyDescent="0.3">
      <c r="A7" s="4" t="s">
        <v>6</v>
      </c>
      <c r="B7" s="5">
        <f>SUM(B4:B6)</f>
        <v>532345.85</v>
      </c>
      <c r="C7" s="13">
        <f t="shared" si="0"/>
        <v>532345.85</v>
      </c>
    </row>
    <row r="8" spans="1:3" ht="11.95" customHeight="1" x14ac:dyDescent="0.3">
      <c r="A8" s="6" t="s">
        <v>7</v>
      </c>
      <c r="B8" s="7">
        <v>19409.45</v>
      </c>
      <c r="C8" s="13">
        <f t="shared" si="0"/>
        <v>19409.45</v>
      </c>
    </row>
    <row r="9" spans="1:3" ht="11.95" customHeight="1" x14ac:dyDescent="0.3">
      <c r="A9" s="6" t="s">
        <v>8</v>
      </c>
      <c r="B9" s="7">
        <v>33037</v>
      </c>
      <c r="C9" s="13">
        <f t="shared" si="0"/>
        <v>33037</v>
      </c>
    </row>
    <row r="10" spans="1:3" ht="11.95" customHeight="1" x14ac:dyDescent="0.3">
      <c r="A10" s="8" t="s">
        <v>9</v>
      </c>
      <c r="B10" s="9">
        <f>SUM(B7:B8) - B9</f>
        <v>518718.29999999993</v>
      </c>
      <c r="C10" s="16">
        <f t="shared" si="0"/>
        <v>518718.29999999993</v>
      </c>
    </row>
    <row r="11" spans="1:3" ht="6.05" customHeight="1" x14ac:dyDescent="0.3"/>
    <row r="12" spans="1:3" ht="11.95" customHeight="1" x14ac:dyDescent="0.3">
      <c r="A12" s="10" t="s">
        <v>10</v>
      </c>
    </row>
    <row r="13" spans="1:3" ht="11.95" customHeight="1" x14ac:dyDescent="0.3">
      <c r="A13" s="4" t="s">
        <v>11</v>
      </c>
      <c r="B13" s="5">
        <v>29579.8</v>
      </c>
      <c r="C13" s="14">
        <f t="shared" ref="C13:C20" si="1">SUM(B13)</f>
        <v>29579.8</v>
      </c>
    </row>
    <row r="14" spans="1:3" ht="11.95" customHeight="1" x14ac:dyDescent="0.3">
      <c r="A14" s="6" t="s">
        <v>12</v>
      </c>
      <c r="B14" s="7">
        <v>-108.1</v>
      </c>
      <c r="C14" s="13">
        <f t="shared" si="1"/>
        <v>-108.1</v>
      </c>
    </row>
    <row r="15" spans="1:3" ht="11.95" customHeight="1" x14ac:dyDescent="0.3">
      <c r="A15" s="6" t="s">
        <v>13</v>
      </c>
      <c r="B15" s="7">
        <v>4373.1499999999996</v>
      </c>
      <c r="C15" s="13">
        <f t="shared" si="1"/>
        <v>4373.1499999999996</v>
      </c>
    </row>
    <row r="16" spans="1:3" ht="11.95" customHeight="1" x14ac:dyDescent="0.3">
      <c r="A16" s="6" t="s">
        <v>14</v>
      </c>
      <c r="B16" s="7">
        <v>1.68</v>
      </c>
      <c r="C16" s="13">
        <f t="shared" si="1"/>
        <v>1.68</v>
      </c>
    </row>
    <row r="17" spans="1:3" ht="11.95" customHeight="1" x14ac:dyDescent="0.3">
      <c r="A17" s="6" t="s">
        <v>15</v>
      </c>
      <c r="B17" s="7">
        <v>3898.22</v>
      </c>
      <c r="C17" s="13">
        <f t="shared" si="1"/>
        <v>3898.22</v>
      </c>
    </row>
    <row r="18" spans="1:3" ht="11.95" customHeight="1" x14ac:dyDescent="0.3">
      <c r="A18" s="6" t="s">
        <v>16</v>
      </c>
      <c r="B18" s="7">
        <v>90.42</v>
      </c>
      <c r="C18" s="15">
        <f t="shared" si="1"/>
        <v>90.42</v>
      </c>
    </row>
    <row r="19" spans="1:3" ht="11.95" customHeight="1" x14ac:dyDescent="0.3">
      <c r="A19" s="4" t="s">
        <v>17</v>
      </c>
      <c r="B19" s="5">
        <f>SUM(B13:B18)</f>
        <v>37835.17</v>
      </c>
      <c r="C19" s="16">
        <f t="shared" si="1"/>
        <v>37835.17</v>
      </c>
    </row>
    <row r="20" spans="1:3" ht="11.95" customHeight="1" x14ac:dyDescent="0.3">
      <c r="A20" s="1" t="s">
        <v>18</v>
      </c>
      <c r="B20" s="9">
        <f>B10-B19</f>
        <v>480883.12999999995</v>
      </c>
      <c r="C20" s="16">
        <f t="shared" si="1"/>
        <v>480883.12999999995</v>
      </c>
    </row>
    <row r="21" spans="1:3" ht="6.05" customHeight="1" x14ac:dyDescent="0.3"/>
    <row r="22" spans="1:3" ht="11.95" customHeight="1" x14ac:dyDescent="0.3">
      <c r="A22" s="10" t="s">
        <v>19</v>
      </c>
    </row>
    <row r="23" spans="1:3" ht="11.95" customHeight="1" x14ac:dyDescent="0.3">
      <c r="A23" s="4" t="s">
        <v>20</v>
      </c>
      <c r="B23" s="5">
        <v>7266.75</v>
      </c>
      <c r="C23" s="14">
        <f t="shared" ref="C23:C28" si="2">SUM(B23)</f>
        <v>7266.75</v>
      </c>
    </row>
    <row r="24" spans="1:3" ht="11.95" customHeight="1" x14ac:dyDescent="0.3">
      <c r="A24" s="6" t="s">
        <v>21</v>
      </c>
      <c r="B24" s="7">
        <v>803.98</v>
      </c>
      <c r="C24" s="13">
        <f t="shared" si="2"/>
        <v>803.98</v>
      </c>
    </row>
    <row r="25" spans="1:3" ht="11.95" customHeight="1" x14ac:dyDescent="0.3">
      <c r="A25" s="6" t="s">
        <v>22</v>
      </c>
      <c r="B25" s="7">
        <v>32.32</v>
      </c>
      <c r="C25" s="13">
        <f t="shared" si="2"/>
        <v>32.32</v>
      </c>
    </row>
    <row r="26" spans="1:3" ht="11.95" customHeight="1" x14ac:dyDescent="0.3">
      <c r="A26" s="6" t="s">
        <v>23</v>
      </c>
      <c r="B26" s="7">
        <v>0</v>
      </c>
      <c r="C26" s="13">
        <f t="shared" si="2"/>
        <v>0</v>
      </c>
    </row>
    <row r="27" spans="1:3" ht="11.95" customHeight="1" x14ac:dyDescent="0.3">
      <c r="A27" s="6" t="s">
        <v>24</v>
      </c>
      <c r="B27" s="7">
        <v>13121.69</v>
      </c>
      <c r="C27" s="13">
        <f t="shared" si="2"/>
        <v>13121.69</v>
      </c>
    </row>
    <row r="28" spans="1:3" ht="11.95" customHeight="1" x14ac:dyDescent="0.3">
      <c r="A28" s="8" t="s">
        <v>25</v>
      </c>
      <c r="B28" s="9">
        <f>SUM(B23:B27)</f>
        <v>21224.739999999998</v>
      </c>
      <c r="C28" s="16">
        <f t="shared" si="2"/>
        <v>21224.739999999998</v>
      </c>
    </row>
    <row r="29" spans="1:3" ht="6.05" customHeight="1" x14ac:dyDescent="0.3"/>
    <row r="30" spans="1:3" ht="11.95" customHeight="1" x14ac:dyDescent="0.3">
      <c r="A30" s="8" t="s">
        <v>26</v>
      </c>
      <c r="B30" s="9">
        <f>B20-B28</f>
        <v>459658.38999999996</v>
      </c>
      <c r="C30" s="16">
        <f>SUM(B30)</f>
        <v>459658.38999999996</v>
      </c>
    </row>
    <row r="31" spans="1:3" ht="11.95" customHeight="1" x14ac:dyDescent="0.3">
      <c r="A31" s="6" t="s">
        <v>27</v>
      </c>
      <c r="B31" s="7">
        <v>2220.25</v>
      </c>
      <c r="C31" s="13">
        <f>SUM(B31)</f>
        <v>2220.25</v>
      </c>
    </row>
    <row r="32" spans="1:3" ht="11.95" customHeight="1" x14ac:dyDescent="0.3">
      <c r="A32" s="6" t="s">
        <v>28</v>
      </c>
      <c r="B32" s="7">
        <v>0</v>
      </c>
      <c r="C32" s="13">
        <f>SUM(B32)</f>
        <v>0</v>
      </c>
    </row>
    <row r="33" spans="1:10" ht="11.95" customHeight="1" x14ac:dyDescent="0.3">
      <c r="A33" s="1" t="s">
        <v>29</v>
      </c>
      <c r="B33" s="9">
        <f>B30-SUM(B31:B32)</f>
        <v>457438.13999999996</v>
      </c>
      <c r="C33" s="16">
        <f>SUM(B33)</f>
        <v>457438.13999999996</v>
      </c>
    </row>
    <row r="34" spans="1:10" ht="11.95" customHeight="1" x14ac:dyDescent="0.3">
      <c r="B34" s="17" t="s">
        <v>31</v>
      </c>
      <c r="C34" s="18"/>
      <c r="D34" s="18"/>
      <c r="E34" s="18"/>
    </row>
    <row r="35" spans="1:10" ht="11.95" customHeight="1" x14ac:dyDescent="0.3">
      <c r="B35" s="17" t="s">
        <v>32</v>
      </c>
      <c r="C35" s="18"/>
      <c r="D35" s="18"/>
      <c r="E35" s="18"/>
      <c r="F35" s="19" t="s">
        <v>33</v>
      </c>
      <c r="G35" s="19"/>
      <c r="H35" s="19"/>
      <c r="I35" s="20" t="s">
        <v>34</v>
      </c>
      <c r="J35" s="18"/>
    </row>
    <row r="36" spans="1:10" ht="11.95" customHeight="1" x14ac:dyDescent="0.3">
      <c r="B36" s="17" t="s">
        <v>35</v>
      </c>
      <c r="C36" s="18"/>
      <c r="D36" s="18"/>
      <c r="E36" s="18"/>
    </row>
    <row r="37" spans="1:10" ht="11.95" customHeight="1" x14ac:dyDescent="0.3">
      <c r="B37" s="21"/>
      <c r="C37" s="19"/>
      <c r="D37" s="19"/>
      <c r="F37" s="11"/>
      <c r="G37" s="11"/>
      <c r="H37" s="11"/>
      <c r="I37" s="20" t="s">
        <v>36</v>
      </c>
      <c r="J37" s="18"/>
    </row>
    <row r="38" spans="1:10" ht="11.95" customHeight="1" x14ac:dyDescent="0.3">
      <c r="B38" s="17" t="s">
        <v>37</v>
      </c>
      <c r="C38" s="18"/>
      <c r="D38" s="18"/>
    </row>
    <row r="39" spans="1:10" ht="11.95" customHeight="1" x14ac:dyDescent="0.3"/>
    <row r="40" spans="1:10" ht="11.95" customHeight="1" x14ac:dyDescent="0.3"/>
    <row r="41" spans="1:10" ht="11.95" customHeight="1" x14ac:dyDescent="0.3"/>
    <row r="42" spans="1:10" ht="11.95" customHeight="1" x14ac:dyDescent="0.3"/>
    <row r="43" spans="1:10" ht="11.95" customHeight="1" x14ac:dyDescent="0.3"/>
    <row r="44" spans="1:10" ht="11.95" customHeight="1" x14ac:dyDescent="0.3"/>
    <row r="45" spans="1:10" ht="11.95" customHeight="1" x14ac:dyDescent="0.3"/>
    <row r="46" spans="1:10" ht="11.95" customHeight="1" x14ac:dyDescent="0.3"/>
    <row r="47" spans="1:10" ht="11.95" customHeight="1" x14ac:dyDescent="0.3"/>
    <row r="48" spans="1:10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8">
    <mergeCell ref="B37:D37"/>
    <mergeCell ref="I37:J37"/>
    <mergeCell ref="B38:D38"/>
    <mergeCell ref="B34:E34"/>
    <mergeCell ref="B35:E35"/>
    <mergeCell ref="F35:H35"/>
    <mergeCell ref="I35:J35"/>
    <mergeCell ref="B36:E36"/>
  </mergeCells>
  <pageMargins left="0.7" right="0.7" top="0.75" bottom="0.75" header="0.3" footer="0.3"/>
  <pageSetup orientation="landscape"/>
  <headerFooter differentOddEven="1" differentFirst="1">
    <oddHeader>&amp;CAUDITOR'S OFFICE, MADISON COUNTY
STATEMENT OF SEMI-ANNUAL APPORTIONMENT OF TAXES
MADE AT THE FIRST HALF REAL ESTATE SETTLEMENT TAX YEAR 2025, WITH THE COUNTY TREASURER FOR SENIOR CITIZENS</oddHeader>
    <evenHeader>&amp;CAUDITOR'S OFFICE, MADISON COUNTY
STATEMENT OF SEMI-ANNUAL APPORTIONMENT OF TAXES
MADE AT THE FIRST HALF REAL ESTATE SETTLEMENT TAX YEAR 2025, WITH THE COUNTY TREASURER FOR SENIOR CITIZENS</evenHeader>
    <firstHeader>&amp;CAUDITOR'S OFFICE, MADISON COUNTY
STATEMENT OF SEMI-ANNUAL APPORTIONMENT OF TAXES
MADE AT THE FIRST HALF REAL ESTATE SETTLEMENT TAX YEAR 2025, WITH THE COUNTY TREASURER FOR SENIOR CITIZENS</first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J99"/>
  <sheetViews>
    <sheetView workbookViewId="0"/>
  </sheetViews>
  <sheetFormatPr defaultRowHeight="12.45" customHeight="1" x14ac:dyDescent="0.3"/>
  <cols>
    <col min="1" max="1" width="23" customWidth="1"/>
    <col min="2" max="2" width="11" style="2" customWidth="1"/>
    <col min="3" max="3" width="11" customWidth="1"/>
  </cols>
  <sheetData>
    <row r="2" spans="1:3" ht="29.95" customHeight="1" x14ac:dyDescent="0.3">
      <c r="A2" s="1" t="s">
        <v>0</v>
      </c>
      <c r="B2" s="3" t="s">
        <v>48</v>
      </c>
      <c r="C2" s="1" t="s">
        <v>1</v>
      </c>
    </row>
    <row r="3" spans="1:3" ht="11.95" customHeight="1" x14ac:dyDescent="0.3">
      <c r="A3" s="1" t="s">
        <v>2</v>
      </c>
    </row>
    <row r="4" spans="1:3" ht="11.95" customHeight="1" x14ac:dyDescent="0.3">
      <c r="A4" s="4" t="s">
        <v>3</v>
      </c>
      <c r="B4" s="5">
        <v>429010.78</v>
      </c>
      <c r="C4" s="14">
        <f t="shared" ref="C4:C10" si="0">SUM(B4)</f>
        <v>429010.78</v>
      </c>
    </row>
    <row r="5" spans="1:3" ht="11.95" customHeight="1" x14ac:dyDescent="0.3">
      <c r="A5" s="6" t="s">
        <v>4</v>
      </c>
      <c r="B5" s="7">
        <v>71527.350000000006</v>
      </c>
      <c r="C5" s="13">
        <f t="shared" si="0"/>
        <v>71527.350000000006</v>
      </c>
    </row>
    <row r="6" spans="1:3" ht="11.95" customHeight="1" x14ac:dyDescent="0.3">
      <c r="A6" s="6" t="s">
        <v>5</v>
      </c>
      <c r="B6" s="7">
        <v>62477.81</v>
      </c>
      <c r="C6" s="15">
        <f t="shared" si="0"/>
        <v>62477.81</v>
      </c>
    </row>
    <row r="7" spans="1:3" ht="11.95" customHeight="1" x14ac:dyDescent="0.3">
      <c r="A7" s="4" t="s">
        <v>6</v>
      </c>
      <c r="B7" s="5">
        <f>SUM(B4:B6)</f>
        <v>563015.93999999994</v>
      </c>
      <c r="C7" s="13">
        <f t="shared" si="0"/>
        <v>563015.93999999994</v>
      </c>
    </row>
    <row r="8" spans="1:3" ht="11.95" customHeight="1" x14ac:dyDescent="0.3">
      <c r="A8" s="6" t="s">
        <v>7</v>
      </c>
      <c r="B8" s="7">
        <v>20109.830000000002</v>
      </c>
      <c r="C8" s="13">
        <f t="shared" si="0"/>
        <v>20109.830000000002</v>
      </c>
    </row>
    <row r="9" spans="1:3" ht="11.95" customHeight="1" x14ac:dyDescent="0.3">
      <c r="A9" s="6" t="s">
        <v>8</v>
      </c>
      <c r="B9" s="7">
        <v>23365.62</v>
      </c>
      <c r="C9" s="13">
        <f t="shared" si="0"/>
        <v>23365.62</v>
      </c>
    </row>
    <row r="10" spans="1:3" ht="11.95" customHeight="1" x14ac:dyDescent="0.3">
      <c r="A10" s="8" t="s">
        <v>9</v>
      </c>
      <c r="B10" s="9">
        <f>SUM(B7:B8) - B9</f>
        <v>559760.14999999991</v>
      </c>
      <c r="C10" s="16">
        <f t="shared" si="0"/>
        <v>559760.14999999991</v>
      </c>
    </row>
    <row r="11" spans="1:3" ht="6.05" customHeight="1" x14ac:dyDescent="0.3"/>
    <row r="12" spans="1:3" ht="11.95" customHeight="1" x14ac:dyDescent="0.3">
      <c r="A12" s="10" t="s">
        <v>10</v>
      </c>
    </row>
    <row r="13" spans="1:3" ht="11.95" customHeight="1" x14ac:dyDescent="0.3">
      <c r="A13" s="4" t="s">
        <v>11</v>
      </c>
      <c r="B13" s="5">
        <v>38318.949999999997</v>
      </c>
      <c r="C13" s="14">
        <f t="shared" ref="C13:C20" si="1">SUM(B13)</f>
        <v>38318.949999999997</v>
      </c>
    </row>
    <row r="14" spans="1:3" ht="11.95" customHeight="1" x14ac:dyDescent="0.3">
      <c r="A14" s="6" t="s">
        <v>12</v>
      </c>
      <c r="B14" s="7">
        <v>-140</v>
      </c>
      <c r="C14" s="13">
        <f t="shared" si="1"/>
        <v>-140</v>
      </c>
    </row>
    <row r="15" spans="1:3" ht="11.95" customHeight="1" x14ac:dyDescent="0.3">
      <c r="A15" s="6" t="s">
        <v>13</v>
      </c>
      <c r="B15" s="7">
        <v>5664.28</v>
      </c>
      <c r="C15" s="13">
        <f t="shared" si="1"/>
        <v>5664.28</v>
      </c>
    </row>
    <row r="16" spans="1:3" ht="11.95" customHeight="1" x14ac:dyDescent="0.3">
      <c r="A16" s="6" t="s">
        <v>14</v>
      </c>
      <c r="B16" s="7">
        <v>2.19</v>
      </c>
      <c r="C16" s="13">
        <f t="shared" si="1"/>
        <v>2.19</v>
      </c>
    </row>
    <row r="17" spans="1:3" ht="11.95" customHeight="1" x14ac:dyDescent="0.3">
      <c r="A17" s="6" t="s">
        <v>15</v>
      </c>
      <c r="B17" s="7">
        <v>5053.3999999999996</v>
      </c>
      <c r="C17" s="13">
        <f t="shared" si="1"/>
        <v>5053.3999999999996</v>
      </c>
    </row>
    <row r="18" spans="1:3" ht="11.95" customHeight="1" x14ac:dyDescent="0.3">
      <c r="A18" s="6" t="s">
        <v>16</v>
      </c>
      <c r="B18" s="7">
        <v>117.16</v>
      </c>
      <c r="C18" s="15">
        <f t="shared" si="1"/>
        <v>117.16</v>
      </c>
    </row>
    <row r="19" spans="1:3" ht="11.95" customHeight="1" x14ac:dyDescent="0.3">
      <c r="A19" s="4" t="s">
        <v>17</v>
      </c>
      <c r="B19" s="5">
        <f>SUM(B13:B18)</f>
        <v>49015.98</v>
      </c>
      <c r="C19" s="16">
        <f t="shared" si="1"/>
        <v>49015.98</v>
      </c>
    </row>
    <row r="20" spans="1:3" ht="11.95" customHeight="1" x14ac:dyDescent="0.3">
      <c r="A20" s="1" t="s">
        <v>18</v>
      </c>
      <c r="B20" s="9">
        <f>B10-B19</f>
        <v>510744.16999999993</v>
      </c>
      <c r="C20" s="16">
        <f t="shared" si="1"/>
        <v>510744.16999999993</v>
      </c>
    </row>
    <row r="21" spans="1:3" ht="6.05" customHeight="1" x14ac:dyDescent="0.3"/>
    <row r="22" spans="1:3" ht="11.95" customHeight="1" x14ac:dyDescent="0.3">
      <c r="A22" s="10" t="s">
        <v>19</v>
      </c>
    </row>
    <row r="23" spans="1:3" ht="11.95" customHeight="1" x14ac:dyDescent="0.3">
      <c r="A23" s="4" t="s">
        <v>20</v>
      </c>
      <c r="B23" s="5">
        <v>8226.91</v>
      </c>
      <c r="C23" s="14">
        <f t="shared" ref="C23:C28" si="2">SUM(B23)</f>
        <v>8226.91</v>
      </c>
    </row>
    <row r="24" spans="1:3" ht="11.95" customHeight="1" x14ac:dyDescent="0.3">
      <c r="A24" s="6" t="s">
        <v>21</v>
      </c>
      <c r="B24" s="7">
        <v>888.2</v>
      </c>
      <c r="C24" s="13">
        <f t="shared" si="2"/>
        <v>888.2</v>
      </c>
    </row>
    <row r="25" spans="1:3" ht="11.95" customHeight="1" x14ac:dyDescent="0.3">
      <c r="A25" s="6" t="s">
        <v>22</v>
      </c>
      <c r="B25" s="7">
        <v>0</v>
      </c>
      <c r="C25" s="13">
        <f t="shared" si="2"/>
        <v>0</v>
      </c>
    </row>
    <row r="26" spans="1:3" ht="11.95" customHeight="1" x14ac:dyDescent="0.3">
      <c r="A26" s="6" t="s">
        <v>23</v>
      </c>
      <c r="B26" s="7">
        <v>0</v>
      </c>
      <c r="C26" s="13">
        <f t="shared" si="2"/>
        <v>0</v>
      </c>
    </row>
    <row r="27" spans="1:3" ht="11.95" customHeight="1" x14ac:dyDescent="0.3">
      <c r="A27" s="6" t="s">
        <v>24</v>
      </c>
      <c r="B27" s="7">
        <v>0</v>
      </c>
      <c r="C27" s="13">
        <f t="shared" si="2"/>
        <v>0</v>
      </c>
    </row>
    <row r="28" spans="1:3" ht="11.95" customHeight="1" x14ac:dyDescent="0.3">
      <c r="A28" s="8" t="s">
        <v>25</v>
      </c>
      <c r="B28" s="9">
        <f>SUM(B23:B27)</f>
        <v>9115.11</v>
      </c>
      <c r="C28" s="16">
        <f t="shared" si="2"/>
        <v>9115.11</v>
      </c>
    </row>
    <row r="29" spans="1:3" ht="6.05" customHeight="1" x14ac:dyDescent="0.3"/>
    <row r="30" spans="1:3" ht="11.95" customHeight="1" x14ac:dyDescent="0.3">
      <c r="A30" s="8" t="s">
        <v>26</v>
      </c>
      <c r="B30" s="9">
        <f>B20-B28</f>
        <v>501629.05999999994</v>
      </c>
      <c r="C30" s="16">
        <f>SUM(B30)</f>
        <v>501629.05999999994</v>
      </c>
    </row>
    <row r="31" spans="1:3" ht="11.95" customHeight="1" x14ac:dyDescent="0.3">
      <c r="A31" s="6" t="s">
        <v>27</v>
      </c>
      <c r="B31" s="7">
        <v>1863.13</v>
      </c>
      <c r="C31" s="13">
        <f>SUM(B31)</f>
        <v>1863.13</v>
      </c>
    </row>
    <row r="32" spans="1:3" ht="11.95" customHeight="1" x14ac:dyDescent="0.3">
      <c r="A32" s="6" t="s">
        <v>28</v>
      </c>
      <c r="B32" s="7">
        <v>0</v>
      </c>
      <c r="C32" s="13">
        <f>SUM(B32)</f>
        <v>0</v>
      </c>
    </row>
    <row r="33" spans="1:10" ht="11.95" customHeight="1" x14ac:dyDescent="0.3">
      <c r="A33" s="1" t="s">
        <v>29</v>
      </c>
      <c r="B33" s="9">
        <f>B30-SUM(B31:B32)</f>
        <v>499765.92999999993</v>
      </c>
      <c r="C33" s="16">
        <f>SUM(B33)</f>
        <v>499765.92999999993</v>
      </c>
    </row>
    <row r="34" spans="1:10" ht="11.95" customHeight="1" x14ac:dyDescent="0.3">
      <c r="B34" s="17" t="s">
        <v>31</v>
      </c>
      <c r="C34" s="18"/>
      <c r="D34" s="18"/>
      <c r="E34" s="18"/>
    </row>
    <row r="35" spans="1:10" ht="11.95" customHeight="1" x14ac:dyDescent="0.3">
      <c r="B35" s="17" t="s">
        <v>32</v>
      </c>
      <c r="C35" s="18"/>
      <c r="D35" s="18"/>
      <c r="E35" s="18"/>
      <c r="F35" s="19" t="s">
        <v>33</v>
      </c>
      <c r="G35" s="19"/>
      <c r="H35" s="19"/>
      <c r="I35" s="20" t="s">
        <v>34</v>
      </c>
      <c r="J35" s="18"/>
    </row>
    <row r="36" spans="1:10" ht="11.95" customHeight="1" x14ac:dyDescent="0.3">
      <c r="B36" s="17" t="s">
        <v>35</v>
      </c>
      <c r="C36" s="18"/>
      <c r="D36" s="18"/>
      <c r="E36" s="18"/>
    </row>
    <row r="37" spans="1:10" ht="11.95" customHeight="1" x14ac:dyDescent="0.3">
      <c r="B37" s="21"/>
      <c r="C37" s="19"/>
      <c r="D37" s="19"/>
      <c r="F37" s="11"/>
      <c r="G37" s="11"/>
      <c r="H37" s="11"/>
      <c r="I37" s="20" t="s">
        <v>36</v>
      </c>
      <c r="J37" s="18"/>
    </row>
    <row r="38" spans="1:10" ht="11.95" customHeight="1" x14ac:dyDescent="0.3">
      <c r="B38" s="17" t="s">
        <v>37</v>
      </c>
      <c r="C38" s="18"/>
      <c r="D38" s="18"/>
    </row>
    <row r="39" spans="1:10" ht="11.95" customHeight="1" x14ac:dyDescent="0.3"/>
    <row r="40" spans="1:10" ht="11.95" customHeight="1" x14ac:dyDescent="0.3"/>
    <row r="41" spans="1:10" ht="11.95" customHeight="1" x14ac:dyDescent="0.3"/>
    <row r="42" spans="1:10" ht="11.95" customHeight="1" x14ac:dyDescent="0.3"/>
    <row r="43" spans="1:10" ht="11.95" customHeight="1" x14ac:dyDescent="0.3"/>
    <row r="44" spans="1:10" ht="11.95" customHeight="1" x14ac:dyDescent="0.3"/>
    <row r="45" spans="1:10" ht="11.95" customHeight="1" x14ac:dyDescent="0.3"/>
    <row r="46" spans="1:10" ht="11.95" customHeight="1" x14ac:dyDescent="0.3"/>
    <row r="47" spans="1:10" ht="11.95" customHeight="1" x14ac:dyDescent="0.3"/>
    <row r="48" spans="1:10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8">
    <mergeCell ref="B37:D37"/>
    <mergeCell ref="I37:J37"/>
    <mergeCell ref="B38:D38"/>
    <mergeCell ref="B34:E34"/>
    <mergeCell ref="B35:E35"/>
    <mergeCell ref="F35:H35"/>
    <mergeCell ref="I35:J35"/>
    <mergeCell ref="B36:E36"/>
  </mergeCells>
  <pageMargins left="0.7" right="0.7" top="0.75" bottom="0.75" header="0.3" footer="0.3"/>
  <pageSetup orientation="landscape"/>
  <headerFooter differentOddEven="1" differentFirst="1">
    <oddHeader>&amp;CAUDITOR'S OFFICE, MADISON COUNTY
STATEMENT OF SEMI-ANNUAL APPORTIONMENT OF TAXES
MADE AT THE FIRST HALF REAL ESTATE SETTLEMENT TAX YEAR 2025, WITH THE COUNTY TREASURER FOR VETERANS RELIEF</oddHeader>
    <evenHeader>&amp;CAUDITOR'S OFFICE, MADISON COUNTY
STATEMENT OF SEMI-ANNUAL APPORTIONMENT OF TAXES
MADE AT THE FIRST HALF REAL ESTATE SETTLEMENT TAX YEAR 2025, WITH THE COUNTY TREASURER FOR VETERANS RELIEF</evenHeader>
    <firstHeader>&amp;CAUDITOR'S OFFICE, MADISON COUNTY
STATEMENT OF SEMI-ANNUAL APPORTIONMENT OF TAXES
MADE AT THE FIRST HALF REAL ESTATE SETTLEMENT TAX YEAR 2025, WITH THE COUNTY TREASURER FOR VETERANS RELIEF</first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J99"/>
  <sheetViews>
    <sheetView workbookViewId="0"/>
  </sheetViews>
  <sheetFormatPr defaultRowHeight="12.45" customHeight="1" x14ac:dyDescent="0.3"/>
  <cols>
    <col min="1" max="1" width="23" customWidth="1"/>
    <col min="2" max="6" width="11" style="2" customWidth="1"/>
    <col min="7" max="7" width="11" customWidth="1"/>
  </cols>
  <sheetData>
    <row r="2" spans="1:7" ht="29.95" customHeight="1" x14ac:dyDescent="0.3">
      <c r="A2" s="1" t="s">
        <v>0</v>
      </c>
      <c r="B2" s="3" t="s">
        <v>49</v>
      </c>
      <c r="C2" s="3" t="s">
        <v>50</v>
      </c>
      <c r="D2" s="3" t="s">
        <v>51</v>
      </c>
      <c r="E2" s="3" t="s">
        <v>52</v>
      </c>
      <c r="F2" s="3" t="s">
        <v>53</v>
      </c>
      <c r="G2" s="1" t="s">
        <v>1</v>
      </c>
    </row>
    <row r="3" spans="1:7" ht="11.95" customHeight="1" x14ac:dyDescent="0.3">
      <c r="A3" s="1" t="s">
        <v>2</v>
      </c>
    </row>
    <row r="4" spans="1:7" ht="11.95" customHeight="1" x14ac:dyDescent="0.3">
      <c r="A4" s="4" t="s">
        <v>3</v>
      </c>
      <c r="B4" s="5">
        <v>102004.75</v>
      </c>
      <c r="C4" s="5">
        <v>220357.77</v>
      </c>
      <c r="D4" s="5">
        <v>93989.759999999995</v>
      </c>
      <c r="E4" s="5">
        <v>26021.78</v>
      </c>
      <c r="F4" s="5">
        <v>85350.98</v>
      </c>
      <c r="G4" s="14">
        <f t="shared" ref="G4:G10" si="0">SUM(B4:F4)</f>
        <v>527725.04</v>
      </c>
    </row>
    <row r="5" spans="1:7" ht="11.95" customHeight="1" x14ac:dyDescent="0.3">
      <c r="A5" s="6" t="s">
        <v>4</v>
      </c>
      <c r="B5" s="7">
        <v>446.29</v>
      </c>
      <c r="C5" s="7">
        <v>899.8</v>
      </c>
      <c r="D5" s="7">
        <v>475.51</v>
      </c>
      <c r="E5" s="7">
        <v>113.85</v>
      </c>
      <c r="F5" s="7">
        <v>373.45</v>
      </c>
      <c r="G5" s="13">
        <f t="shared" si="0"/>
        <v>2308.8999999999996</v>
      </c>
    </row>
    <row r="6" spans="1:7" ht="11.95" customHeight="1" x14ac:dyDescent="0.3">
      <c r="A6" s="6" t="s">
        <v>5</v>
      </c>
      <c r="B6" s="7">
        <v>115117.03</v>
      </c>
      <c r="C6" s="7">
        <v>453420.11</v>
      </c>
      <c r="D6" s="7">
        <v>187946.15</v>
      </c>
      <c r="E6" s="7">
        <v>29366.6</v>
      </c>
      <c r="F6" s="7">
        <v>96322.39</v>
      </c>
      <c r="G6" s="15">
        <f t="shared" si="0"/>
        <v>882172.28</v>
      </c>
    </row>
    <row r="7" spans="1:7" ht="11.95" customHeight="1" x14ac:dyDescent="0.3">
      <c r="A7" s="4" t="s">
        <v>6</v>
      </c>
      <c r="B7" s="5">
        <f>SUM(B4:B6)</f>
        <v>217568.07</v>
      </c>
      <c r="C7" s="5">
        <f>SUM(C4:C6)</f>
        <v>674677.67999999993</v>
      </c>
      <c r="D7" s="5">
        <f>SUM(D4:D6)</f>
        <v>282411.42</v>
      </c>
      <c r="E7" s="5">
        <f>SUM(E4:E6)</f>
        <v>55502.229999999996</v>
      </c>
      <c r="F7" s="5">
        <f>SUM(F4:F6)</f>
        <v>182046.82</v>
      </c>
      <c r="G7" s="13">
        <f t="shared" si="0"/>
        <v>1412206.22</v>
      </c>
    </row>
    <row r="8" spans="1:7" ht="11.95" customHeight="1" x14ac:dyDescent="0.3">
      <c r="A8" s="6" t="s">
        <v>7</v>
      </c>
      <c r="B8" s="7">
        <v>1809.21</v>
      </c>
      <c r="C8" s="7">
        <v>3908.26</v>
      </c>
      <c r="D8" s="7">
        <v>1667.05</v>
      </c>
      <c r="E8" s="7">
        <v>461.53</v>
      </c>
      <c r="F8" s="7">
        <v>1513.83</v>
      </c>
      <c r="G8" s="13">
        <f t="shared" si="0"/>
        <v>9359.880000000001</v>
      </c>
    </row>
    <row r="9" spans="1:7" ht="11.95" customHeight="1" x14ac:dyDescent="0.3">
      <c r="A9" s="6" t="s">
        <v>8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13">
        <f t="shared" si="0"/>
        <v>0</v>
      </c>
    </row>
    <row r="10" spans="1:7" ht="11.95" customHeight="1" x14ac:dyDescent="0.3">
      <c r="A10" s="8" t="s">
        <v>9</v>
      </c>
      <c r="B10" s="9">
        <f>SUM(B7:B8) - B9</f>
        <v>219377.28</v>
      </c>
      <c r="C10" s="9">
        <f>SUM(C7:C8) - C9</f>
        <v>678585.94</v>
      </c>
      <c r="D10" s="9">
        <f>SUM(D7:D8) - D9</f>
        <v>284078.46999999997</v>
      </c>
      <c r="E10" s="9">
        <f>SUM(E7:E8) - E9</f>
        <v>55963.759999999995</v>
      </c>
      <c r="F10" s="9">
        <f>SUM(F7:F8) - F9</f>
        <v>183560.65</v>
      </c>
      <c r="G10" s="16">
        <f t="shared" si="0"/>
        <v>1421566.0999999999</v>
      </c>
    </row>
    <row r="11" spans="1:7" ht="6.05" customHeight="1" x14ac:dyDescent="0.3"/>
    <row r="12" spans="1:7" ht="11.95" customHeight="1" x14ac:dyDescent="0.3">
      <c r="A12" s="10" t="s">
        <v>10</v>
      </c>
    </row>
    <row r="13" spans="1:7" ht="11.95" customHeight="1" x14ac:dyDescent="0.3">
      <c r="A13" s="4" t="s">
        <v>11</v>
      </c>
      <c r="B13" s="5">
        <v>8497.4599999999991</v>
      </c>
      <c r="C13" s="5">
        <v>18356.41</v>
      </c>
      <c r="D13" s="5">
        <v>7829.68</v>
      </c>
      <c r="E13" s="5">
        <v>2167.84</v>
      </c>
      <c r="F13" s="5">
        <v>7110.06</v>
      </c>
      <c r="G13" s="14">
        <f t="shared" ref="G13:G20" si="1">SUM(B13:F13)</f>
        <v>43961.45</v>
      </c>
    </row>
    <row r="14" spans="1:7" ht="11.95" customHeight="1" x14ac:dyDescent="0.3">
      <c r="A14" s="6" t="s">
        <v>12</v>
      </c>
      <c r="B14" s="7">
        <v>-2.9</v>
      </c>
      <c r="C14" s="7">
        <v>-6.24</v>
      </c>
      <c r="D14" s="7">
        <v>-2.67</v>
      </c>
      <c r="E14" s="7">
        <v>-0.74</v>
      </c>
      <c r="F14" s="7">
        <v>-2.42</v>
      </c>
      <c r="G14" s="13">
        <f t="shared" si="1"/>
        <v>-14.97</v>
      </c>
    </row>
    <row r="15" spans="1:7" ht="11.95" customHeight="1" x14ac:dyDescent="0.3">
      <c r="A15" s="6" t="s">
        <v>13</v>
      </c>
      <c r="B15" s="7">
        <v>658.47</v>
      </c>
      <c r="C15" s="7">
        <v>1422.6</v>
      </c>
      <c r="D15" s="7">
        <v>606.75</v>
      </c>
      <c r="E15" s="7">
        <v>168</v>
      </c>
      <c r="F15" s="7">
        <v>551.03</v>
      </c>
      <c r="G15" s="13">
        <f t="shared" si="1"/>
        <v>3406.8499999999995</v>
      </c>
    </row>
    <row r="16" spans="1:7" ht="11.95" customHeight="1" x14ac:dyDescent="0.3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13">
        <f t="shared" si="1"/>
        <v>0</v>
      </c>
    </row>
    <row r="17" spans="1:7" ht="11.95" customHeight="1" x14ac:dyDescent="0.3">
      <c r="A17" s="6" t="s">
        <v>15</v>
      </c>
      <c r="B17" s="7">
        <v>500.48</v>
      </c>
      <c r="C17" s="7">
        <v>1081</v>
      </c>
      <c r="D17" s="7">
        <v>461.15</v>
      </c>
      <c r="E17" s="7">
        <v>127.65</v>
      </c>
      <c r="F17" s="7">
        <v>418.83</v>
      </c>
      <c r="G17" s="13">
        <f t="shared" si="1"/>
        <v>2589.11</v>
      </c>
    </row>
    <row r="18" spans="1:7" ht="11.95" customHeight="1" x14ac:dyDescent="0.3">
      <c r="A18" s="6" t="s">
        <v>16</v>
      </c>
      <c r="B18" s="7">
        <v>129.18</v>
      </c>
      <c r="C18" s="7">
        <v>279.06</v>
      </c>
      <c r="D18" s="7">
        <v>119.04</v>
      </c>
      <c r="E18" s="7">
        <v>32.94</v>
      </c>
      <c r="F18" s="7">
        <v>108.09</v>
      </c>
      <c r="G18" s="15">
        <f t="shared" si="1"/>
        <v>668.31000000000006</v>
      </c>
    </row>
    <row r="19" spans="1:7" ht="11.95" customHeight="1" x14ac:dyDescent="0.3">
      <c r="A19" s="4" t="s">
        <v>17</v>
      </c>
      <c r="B19" s="5">
        <f>SUM(B13:B18)</f>
        <v>9782.6899999999987</v>
      </c>
      <c r="C19" s="5">
        <f>SUM(C13:C18)</f>
        <v>21132.829999999998</v>
      </c>
      <c r="D19" s="5">
        <f>SUM(D13:D18)</f>
        <v>9013.9500000000007</v>
      </c>
      <c r="E19" s="5">
        <f>SUM(E13:E18)</f>
        <v>2495.6900000000005</v>
      </c>
      <c r="F19" s="5">
        <f>SUM(F13:F18)</f>
        <v>8185.59</v>
      </c>
      <c r="G19" s="16">
        <f t="shared" si="1"/>
        <v>50610.75</v>
      </c>
    </row>
    <row r="20" spans="1:7" ht="11.95" customHeight="1" x14ac:dyDescent="0.3">
      <c r="A20" s="1" t="s">
        <v>18</v>
      </c>
      <c r="B20" s="9">
        <f>B10-B19</f>
        <v>209594.59</v>
      </c>
      <c r="C20" s="9">
        <f>C10-C19</f>
        <v>657453.11</v>
      </c>
      <c r="D20" s="9">
        <f>D10-D19</f>
        <v>275064.51999999996</v>
      </c>
      <c r="E20" s="9">
        <f>E10-E19</f>
        <v>53468.069999999992</v>
      </c>
      <c r="F20" s="9">
        <f>F10-F19</f>
        <v>175375.06</v>
      </c>
      <c r="G20" s="16">
        <f t="shared" si="1"/>
        <v>1370955.35</v>
      </c>
    </row>
    <row r="21" spans="1:7" ht="6.05" customHeight="1" x14ac:dyDescent="0.3"/>
    <row r="22" spans="1:7" ht="11.95" customHeight="1" x14ac:dyDescent="0.3">
      <c r="A22" s="10" t="s">
        <v>19</v>
      </c>
    </row>
    <row r="23" spans="1:7" ht="11.95" customHeight="1" x14ac:dyDescent="0.3">
      <c r="A23" s="4" t="s">
        <v>20</v>
      </c>
      <c r="B23" s="5">
        <v>1676.46</v>
      </c>
      <c r="C23" s="5">
        <v>3701.37</v>
      </c>
      <c r="D23" s="5">
        <v>1578.04</v>
      </c>
      <c r="E23" s="5">
        <v>427.68</v>
      </c>
      <c r="F23" s="5">
        <v>1402.76</v>
      </c>
      <c r="G23" s="14">
        <f t="shared" ref="G23:G28" si="2">SUM(B23:F23)</f>
        <v>8786.31</v>
      </c>
    </row>
    <row r="24" spans="1:7" ht="11.95" customHeight="1" x14ac:dyDescent="0.3">
      <c r="A24" s="6" t="s">
        <v>21</v>
      </c>
      <c r="B24" s="7">
        <v>84.14</v>
      </c>
      <c r="C24" s="7">
        <v>181.78</v>
      </c>
      <c r="D24" s="7">
        <v>77.540000000000006</v>
      </c>
      <c r="E24" s="7">
        <v>21.46</v>
      </c>
      <c r="F24" s="7">
        <v>70.400000000000006</v>
      </c>
      <c r="G24" s="13">
        <f t="shared" si="2"/>
        <v>435.32000000000005</v>
      </c>
    </row>
    <row r="25" spans="1:7" ht="11.95" customHeight="1" x14ac:dyDescent="0.3">
      <c r="A25" s="6" t="s">
        <v>22</v>
      </c>
      <c r="B25" s="7">
        <v>1.19</v>
      </c>
      <c r="C25" s="7">
        <v>0</v>
      </c>
      <c r="D25" s="7">
        <v>0</v>
      </c>
      <c r="E25" s="7">
        <v>0</v>
      </c>
      <c r="F25" s="7">
        <v>0</v>
      </c>
      <c r="G25" s="13">
        <f t="shared" si="2"/>
        <v>1.19</v>
      </c>
    </row>
    <row r="26" spans="1:7" ht="11.95" customHeight="1" x14ac:dyDescent="0.3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13">
        <f t="shared" si="2"/>
        <v>0</v>
      </c>
    </row>
    <row r="27" spans="1:7" ht="11.95" customHeight="1" x14ac:dyDescent="0.3">
      <c r="A27" s="6" t="s">
        <v>24</v>
      </c>
      <c r="B27" s="7">
        <v>577.85</v>
      </c>
      <c r="C27" s="7">
        <v>0</v>
      </c>
      <c r="D27" s="7">
        <v>0</v>
      </c>
      <c r="E27" s="7">
        <v>0</v>
      </c>
      <c r="F27" s="7">
        <v>0</v>
      </c>
      <c r="G27" s="13">
        <f t="shared" si="2"/>
        <v>577.85</v>
      </c>
    </row>
    <row r="28" spans="1:7" ht="11.95" customHeight="1" x14ac:dyDescent="0.3">
      <c r="A28" s="8" t="s">
        <v>25</v>
      </c>
      <c r="B28" s="9">
        <f>SUM(B23:B27)</f>
        <v>2339.6400000000003</v>
      </c>
      <c r="C28" s="9">
        <f>SUM(C23:C27)</f>
        <v>3883.15</v>
      </c>
      <c r="D28" s="9">
        <f>SUM(D23:D27)</f>
        <v>1655.58</v>
      </c>
      <c r="E28" s="9">
        <f>SUM(E23:E27)</f>
        <v>449.14</v>
      </c>
      <c r="F28" s="9">
        <f>SUM(F23:F27)</f>
        <v>1473.16</v>
      </c>
      <c r="G28" s="16">
        <f t="shared" si="2"/>
        <v>9800.67</v>
      </c>
    </row>
    <row r="29" spans="1:7" ht="6.05" customHeight="1" x14ac:dyDescent="0.3"/>
    <row r="30" spans="1:7" ht="11.95" customHeight="1" x14ac:dyDescent="0.3">
      <c r="A30" s="8" t="s">
        <v>26</v>
      </c>
      <c r="B30" s="9">
        <f>B20-B28</f>
        <v>207254.94999999998</v>
      </c>
      <c r="C30" s="9">
        <f>C20-C28</f>
        <v>653569.96</v>
      </c>
      <c r="D30" s="9">
        <f>D20-D28</f>
        <v>273408.93999999994</v>
      </c>
      <c r="E30" s="9">
        <f>E20-E28</f>
        <v>53018.929999999993</v>
      </c>
      <c r="F30" s="9">
        <f>F20-F28</f>
        <v>173901.9</v>
      </c>
      <c r="G30" s="16">
        <f>SUM(B30:F30)</f>
        <v>1361154.6799999997</v>
      </c>
    </row>
    <row r="31" spans="1:7" ht="11.95" customHeight="1" x14ac:dyDescent="0.3">
      <c r="A31" s="6" t="s">
        <v>27</v>
      </c>
      <c r="B31" s="7">
        <v>155.12</v>
      </c>
      <c r="C31" s="7">
        <v>335.09</v>
      </c>
      <c r="D31" s="7">
        <v>142.94</v>
      </c>
      <c r="E31" s="7">
        <v>39.56</v>
      </c>
      <c r="F31" s="7">
        <v>129.79</v>
      </c>
      <c r="G31" s="13">
        <f>SUM(B31:F31)</f>
        <v>802.5</v>
      </c>
    </row>
    <row r="32" spans="1:7" ht="11.95" customHeight="1" x14ac:dyDescent="0.3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13">
        <f>SUM(B32:F32)</f>
        <v>0</v>
      </c>
    </row>
    <row r="33" spans="1:10" ht="11.95" customHeight="1" x14ac:dyDescent="0.3">
      <c r="A33" s="1" t="s">
        <v>29</v>
      </c>
      <c r="B33" s="9">
        <f>B30-SUM(B31:B32)</f>
        <v>207099.83</v>
      </c>
      <c r="C33" s="9">
        <f>C30-SUM(C31:C32)</f>
        <v>653234.87</v>
      </c>
      <c r="D33" s="9">
        <f>D30-SUM(D31:D32)</f>
        <v>273265.99999999994</v>
      </c>
      <c r="E33" s="9">
        <f>E30-SUM(E31:E32)</f>
        <v>52979.369999999995</v>
      </c>
      <c r="F33" s="9">
        <f>F30-SUM(F31:F32)</f>
        <v>173772.11</v>
      </c>
      <c r="G33" s="16">
        <f>SUM(B33:F33)</f>
        <v>1360352.1799999997</v>
      </c>
    </row>
    <row r="34" spans="1:10" ht="11.95" customHeight="1" x14ac:dyDescent="0.3">
      <c r="B34" s="17" t="s">
        <v>31</v>
      </c>
      <c r="C34" s="22"/>
      <c r="D34" s="22"/>
      <c r="E34" s="22"/>
    </row>
    <row r="35" spans="1:10" ht="11.95" customHeight="1" x14ac:dyDescent="0.3">
      <c r="B35" s="17" t="s">
        <v>32</v>
      </c>
      <c r="C35" s="22"/>
      <c r="D35" s="22"/>
      <c r="E35" s="22"/>
      <c r="F35" s="21" t="s">
        <v>33</v>
      </c>
      <c r="G35" s="19"/>
      <c r="H35" s="19"/>
      <c r="I35" s="20" t="s">
        <v>34</v>
      </c>
      <c r="J35" s="18"/>
    </row>
    <row r="36" spans="1:10" ht="11.95" customHeight="1" x14ac:dyDescent="0.3">
      <c r="B36" s="17" t="s">
        <v>35</v>
      </c>
      <c r="C36" s="22"/>
      <c r="D36" s="22"/>
      <c r="E36" s="22"/>
    </row>
    <row r="37" spans="1:10" ht="11.95" customHeight="1" x14ac:dyDescent="0.3">
      <c r="B37" s="21"/>
      <c r="C37" s="21"/>
      <c r="D37" s="21"/>
      <c r="F37" s="12"/>
      <c r="G37" s="11"/>
      <c r="H37" s="11"/>
      <c r="I37" s="20" t="s">
        <v>36</v>
      </c>
      <c r="J37" s="18"/>
    </row>
    <row r="38" spans="1:10" ht="11.95" customHeight="1" x14ac:dyDescent="0.3">
      <c r="B38" s="17" t="s">
        <v>37</v>
      </c>
      <c r="C38" s="22"/>
      <c r="D38" s="22"/>
    </row>
    <row r="39" spans="1:10" ht="11.95" customHeight="1" x14ac:dyDescent="0.3"/>
    <row r="40" spans="1:10" ht="11.95" customHeight="1" x14ac:dyDescent="0.3"/>
    <row r="41" spans="1:10" ht="11.95" customHeight="1" x14ac:dyDescent="0.3"/>
    <row r="42" spans="1:10" ht="11.95" customHeight="1" x14ac:dyDescent="0.3"/>
    <row r="43" spans="1:10" ht="11.95" customHeight="1" x14ac:dyDescent="0.3"/>
    <row r="44" spans="1:10" ht="11.95" customHeight="1" x14ac:dyDescent="0.3"/>
    <row r="45" spans="1:10" ht="11.95" customHeight="1" x14ac:dyDescent="0.3"/>
    <row r="46" spans="1:10" ht="11.95" customHeight="1" x14ac:dyDescent="0.3"/>
    <row r="47" spans="1:10" ht="11.95" customHeight="1" x14ac:dyDescent="0.3"/>
    <row r="48" spans="1:10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8">
    <mergeCell ref="B37:D37"/>
    <mergeCell ref="I37:J37"/>
    <mergeCell ref="B38:D38"/>
    <mergeCell ref="B34:E34"/>
    <mergeCell ref="B35:E35"/>
    <mergeCell ref="F35:H35"/>
    <mergeCell ref="I35:J35"/>
    <mergeCell ref="B36:E36"/>
  </mergeCells>
  <pageMargins left="0.7" right="0.7" top="0.75" bottom="0.75" header="0.3" footer="0.3"/>
  <pageSetup orientation="landscape"/>
  <headerFooter differentOddEven="1" differentFirst="1">
    <oddHeader>&amp;CAUDITOR'S OFFICE, MADISON COUNTY
STATEMENT OF SEMI-ANNUAL APPORTIONMENT OF TAXES
MADE AT THE FIRST HALF REAL ESTATE SETTLEMENT TAX YEAR 2025, WITH THE COUNTY TREASURER FOR FAIRBANKS LSD</oddHeader>
    <evenHeader>&amp;CAUDITOR'S OFFICE, MADISON COUNTY
STATEMENT OF SEMI-ANNUAL APPORTIONMENT OF TAXES
MADE AT THE FIRST HALF REAL ESTATE SETTLEMENT TAX YEAR 2025, WITH THE COUNTY TREASURER FOR FAIRBANKS LSD</evenHeader>
    <firstHeader>&amp;CAUDITOR'S OFFICE, MADISON COUNTY
STATEMENT OF SEMI-ANNUAL APPORTIONMENT OF TAXES
MADE AT THE FIRST HALF REAL ESTATE SETTLEMENT TAX YEAR 2025, WITH THE COUNTY TREASURER FOR FAIRBANKS LSD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50</vt:i4>
      </vt:variant>
      <vt:variant>
        <vt:lpstr>Named Ranges</vt:lpstr>
      </vt:variant>
      <vt:variant>
        <vt:i4>50</vt:i4>
      </vt:variant>
    </vt:vector>
  </HeadingPairs>
  <TitlesOfParts>
    <vt:vector size="100" baseType="lpstr">
      <vt:lpstr>MADISON COUNTY SUMMARY</vt:lpstr>
      <vt:lpstr>104905-9-1-1</vt:lpstr>
      <vt:lpstr>104903-HEALTH SERVICES</vt:lpstr>
      <vt:lpstr>104902-MAD CO BD OF DEVELOPMENT</vt:lpstr>
      <vt:lpstr>10490-MADISON COUNTY</vt:lpstr>
      <vt:lpstr>104904-MENTAL HEALTH &amp; RECOVERY</vt:lpstr>
      <vt:lpstr>104906-SENIOR CITIZENS</vt:lpstr>
      <vt:lpstr>104901-VETERANS RELIEF</vt:lpstr>
      <vt:lpstr>21700-FAIRBANKS LSD</vt:lpstr>
      <vt:lpstr>22540-JEFFERSON LSD (MADISON CO</vt:lpstr>
      <vt:lpstr>22590-JONATHAN ALDER LSD</vt:lpstr>
      <vt:lpstr>22960-LONDON CSD</vt:lpstr>
      <vt:lpstr>23130-MADISON PLAINS LSD</vt:lpstr>
      <vt:lpstr>23320-MECHANICSBURG EVSD</vt:lpstr>
      <vt:lpstr>23380-MIAMI TRACE LSD</vt:lpstr>
      <vt:lpstr>25940-WESTFALL LSD</vt:lpstr>
      <vt:lpstr>30160-GREAT OAKS JVSD</vt:lpstr>
      <vt:lpstr>30290-OHIO HI-POINT JVSD</vt:lpstr>
      <vt:lpstr>30310-PICKAWAY-ROSS COUNTY JVSD</vt:lpstr>
      <vt:lpstr>30070-TOLLES CAREER &amp; TECHNICAL</vt:lpstr>
      <vt:lpstr>40891-CANAAN TWP</vt:lpstr>
      <vt:lpstr>41410-DARBY TWP</vt:lpstr>
      <vt:lpstr>41430-DEER CREEK TWP</vt:lpstr>
      <vt:lpstr>41734-FAIRFIELD TWP</vt:lpstr>
      <vt:lpstr>47058-JEFFERSON TWP</vt:lpstr>
      <vt:lpstr>47101-MONROE TWP</vt:lpstr>
      <vt:lpstr>43900-OAK RUN TWP</vt:lpstr>
      <vt:lpstr>44013-PAINT TWP</vt:lpstr>
      <vt:lpstr>44215-PIKE TWP</vt:lpstr>
      <vt:lpstr>44259-PLEASANT TWP</vt:lpstr>
      <vt:lpstr>44410-RANGE TWP</vt:lpstr>
      <vt:lpstr>44980-SOMERFORD TWP</vt:lpstr>
      <vt:lpstr>45171-STOKES TWP</vt:lpstr>
      <vt:lpstr>47141-UNION TWP</vt:lpstr>
      <vt:lpstr>53901-JEFFERSON CORP</vt:lpstr>
      <vt:lpstr>54460-LONDON CITY</vt:lpstr>
      <vt:lpstr>55150-MIDWAY CORP</vt:lpstr>
      <vt:lpstr>55530-MT. STERLING CORP</vt:lpstr>
      <vt:lpstr>56720-PLAIN CITY CORP</vt:lpstr>
      <vt:lpstr>57370-S. SOLON CORP</vt:lpstr>
      <vt:lpstr>61201-CENTRAL TWP JNT FIRE DIST</vt:lpstr>
      <vt:lpstr>61225-HURT-BATT MEM LIBRARY OF </vt:lpstr>
      <vt:lpstr>61109-LONDON PUBLIC LIBRARY</vt:lpstr>
      <vt:lpstr>60440-MADISON CO. EMERGENCY MED</vt:lpstr>
      <vt:lpstr>61269-MECHANICSBURG PUBLIC LIBR</vt:lpstr>
      <vt:lpstr>61202-PLAIN CITY PUBLIC LIBRARY</vt:lpstr>
      <vt:lpstr>61123-PLEASANT DARBY UNION CEME</vt:lpstr>
      <vt:lpstr>61060-PLEASANT VALLEY JNT FIRE </vt:lpstr>
      <vt:lpstr>60680-STERLING JOINT AMBULANCE </vt:lpstr>
      <vt:lpstr>61147-TRI-COUNTY JOINT FIRE DIS</vt:lpstr>
      <vt:lpstr>'104901-VETERANS RELIEF'!Print_Titles</vt:lpstr>
      <vt:lpstr>'104902-MAD CO BD OF DEVELOPMENT'!Print_Titles</vt:lpstr>
      <vt:lpstr>'104903-HEALTH SERVICES'!Print_Titles</vt:lpstr>
      <vt:lpstr>'104904-MENTAL HEALTH &amp; RECOVERY'!Print_Titles</vt:lpstr>
      <vt:lpstr>'104905-9-1-1'!Print_Titles</vt:lpstr>
      <vt:lpstr>'104906-SENIOR CITIZENS'!Print_Titles</vt:lpstr>
      <vt:lpstr>'10490-MADISON COUNTY'!Print_Titles</vt:lpstr>
      <vt:lpstr>'21700-FAIRBANKS LSD'!Print_Titles</vt:lpstr>
      <vt:lpstr>'22540-JEFFERSON LSD (MADISON CO'!Print_Titles</vt:lpstr>
      <vt:lpstr>'22590-JONATHAN ALDER LSD'!Print_Titles</vt:lpstr>
      <vt:lpstr>'22960-LONDON CSD'!Print_Titles</vt:lpstr>
      <vt:lpstr>'23130-MADISON PLAINS LSD'!Print_Titles</vt:lpstr>
      <vt:lpstr>'23320-MECHANICSBURG EVSD'!Print_Titles</vt:lpstr>
      <vt:lpstr>'23380-MIAMI TRACE LSD'!Print_Titles</vt:lpstr>
      <vt:lpstr>'25940-WESTFALL LSD'!Print_Titles</vt:lpstr>
      <vt:lpstr>'30070-TOLLES CAREER &amp; TECHNICAL'!Print_Titles</vt:lpstr>
      <vt:lpstr>'30160-GREAT OAKS JVSD'!Print_Titles</vt:lpstr>
      <vt:lpstr>'30290-OHIO HI-POINT JVSD'!Print_Titles</vt:lpstr>
      <vt:lpstr>'30310-PICKAWAY-ROSS COUNTY JVSD'!Print_Titles</vt:lpstr>
      <vt:lpstr>'40891-CANAAN TWP'!Print_Titles</vt:lpstr>
      <vt:lpstr>'41410-DARBY TWP'!Print_Titles</vt:lpstr>
      <vt:lpstr>'41430-DEER CREEK TWP'!Print_Titles</vt:lpstr>
      <vt:lpstr>'41734-FAIRFIELD TWP'!Print_Titles</vt:lpstr>
      <vt:lpstr>'43900-OAK RUN TWP'!Print_Titles</vt:lpstr>
      <vt:lpstr>'44013-PAINT TWP'!Print_Titles</vt:lpstr>
      <vt:lpstr>'44215-PIKE TWP'!Print_Titles</vt:lpstr>
      <vt:lpstr>'44259-PLEASANT TWP'!Print_Titles</vt:lpstr>
      <vt:lpstr>'44410-RANGE TWP'!Print_Titles</vt:lpstr>
      <vt:lpstr>'44980-SOMERFORD TWP'!Print_Titles</vt:lpstr>
      <vt:lpstr>'45171-STOKES TWP'!Print_Titles</vt:lpstr>
      <vt:lpstr>'47058-JEFFERSON TWP'!Print_Titles</vt:lpstr>
      <vt:lpstr>'47101-MONROE TWP'!Print_Titles</vt:lpstr>
      <vt:lpstr>'47141-UNION TWP'!Print_Titles</vt:lpstr>
      <vt:lpstr>'53901-JEFFERSON CORP'!Print_Titles</vt:lpstr>
      <vt:lpstr>'54460-LONDON CITY'!Print_Titles</vt:lpstr>
      <vt:lpstr>'55150-MIDWAY CORP'!Print_Titles</vt:lpstr>
      <vt:lpstr>'55530-MT. STERLING CORP'!Print_Titles</vt:lpstr>
      <vt:lpstr>'56720-PLAIN CITY CORP'!Print_Titles</vt:lpstr>
      <vt:lpstr>'57370-S. SOLON CORP'!Print_Titles</vt:lpstr>
      <vt:lpstr>'60440-MADISON CO. EMERGENCY MED'!Print_Titles</vt:lpstr>
      <vt:lpstr>'60680-STERLING JOINT AMBULANCE '!Print_Titles</vt:lpstr>
      <vt:lpstr>'61060-PLEASANT VALLEY JNT FIRE '!Print_Titles</vt:lpstr>
      <vt:lpstr>'61109-LONDON PUBLIC LIBRARY'!Print_Titles</vt:lpstr>
      <vt:lpstr>'61123-PLEASANT DARBY UNION CEME'!Print_Titles</vt:lpstr>
      <vt:lpstr>'61147-TRI-COUNTY JOINT FIRE DIS'!Print_Titles</vt:lpstr>
      <vt:lpstr>'61201-CENTRAL TWP JNT FIRE DIST'!Print_Titles</vt:lpstr>
      <vt:lpstr>'61202-PLAIN CITY PUBLIC LIBRARY'!Print_Titles</vt:lpstr>
      <vt:lpstr>'61225-HURT-BATT MEM LIBRARY OF '!Print_Titles</vt:lpstr>
      <vt:lpstr>'61269-MECHANICSBURG PUBLIC LIBR'!Print_Titles</vt:lpstr>
      <vt:lpstr>'MADISON COUNTY SUMMARY'!Print_Titles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Amanda.Russell</cp:lastModifiedBy>
  <cp:lastPrinted>2026-03-05T17:45:20Z</cp:lastPrinted>
  <dcterms:modified xsi:type="dcterms:W3CDTF">2026-03-05T17:46:01Z</dcterms:modified>
</cp:coreProperties>
</file>