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anda\Feb 2025 RE Tax Settlement\Feb 25 FINAL Balance Package\"/>
    </mc:Choice>
  </mc:AlternateContent>
  <xr:revisionPtr revIDLastSave="0" documentId="13_ncr:1_{881E68BC-DE3E-42C9-A856-6C353B5909FC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MADISON COUNTY SUMMARY" sheetId="1" r:id="rId1"/>
    <sheet name="22540-JEFFERSON LSD (MADISON CO" sheetId="2" r:id="rId2"/>
    <sheet name="22960-LONDON CSD" sheetId="3" r:id="rId3"/>
    <sheet name="30070-TOLLES CAREER &amp; TECHNICAL" sheetId="4" r:id="rId4"/>
  </sheets>
  <definedNames>
    <definedName name="_xlnm.Print_Titles" localSheetId="1">'22540-JEFFERSON LSD (MADISON CO'!$A:$A</definedName>
    <definedName name="_xlnm.Print_Titles" localSheetId="2">'22960-LONDON CSD'!$A:$A</definedName>
    <definedName name="_xlnm.Print_Titles" localSheetId="3">'30070-TOLLES CAREER &amp; TECHNICAL'!$A:$A</definedName>
    <definedName name="_xlnm.Print_Titles" localSheetId="0">'MADISON COUNTY SUMMARY'!$A:$A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4" l="1"/>
  <c r="C35" i="4" s="1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B18" i="4"/>
  <c r="B36" i="4" s="1"/>
  <c r="C36" i="4" s="1"/>
  <c r="C17" i="4"/>
  <c r="C16" i="4"/>
  <c r="C15" i="4"/>
  <c r="C14" i="4"/>
  <c r="C13" i="4"/>
  <c r="C12" i="4"/>
  <c r="C11" i="4"/>
  <c r="B12" i="1" s="1"/>
  <c r="C10" i="4"/>
  <c r="B11" i="1" s="1"/>
  <c r="C9" i="4"/>
  <c r="C8" i="4"/>
  <c r="C7" i="4"/>
  <c r="C6" i="4"/>
  <c r="C5" i="4"/>
  <c r="C4" i="4"/>
  <c r="E14" i="3"/>
  <c r="E13" i="3"/>
  <c r="D13" i="3"/>
  <c r="C13" i="3"/>
  <c r="B13" i="3"/>
  <c r="F13" i="3" s="1"/>
  <c r="F12" i="3"/>
  <c r="F11" i="3"/>
  <c r="F10" i="3"/>
  <c r="B45" i="1" s="1"/>
  <c r="E7" i="3"/>
  <c r="D7" i="3"/>
  <c r="D14" i="3" s="1"/>
  <c r="C7" i="3"/>
  <c r="C14" i="3" s="1"/>
  <c r="B7" i="3"/>
  <c r="B14" i="3" s="1"/>
  <c r="F6" i="3"/>
  <c r="F5" i="3"/>
  <c r="F4" i="3"/>
  <c r="E58" i="2"/>
  <c r="D58" i="2"/>
  <c r="G57" i="2"/>
  <c r="F57" i="2"/>
  <c r="E57" i="2"/>
  <c r="D57" i="2"/>
  <c r="C57" i="2"/>
  <c r="H57" i="2" s="1"/>
  <c r="B60" i="1" s="1"/>
  <c r="B57" i="2"/>
  <c r="H56" i="2"/>
  <c r="H55" i="2"/>
  <c r="B33" i="1" s="1"/>
  <c r="H54" i="2"/>
  <c r="B57" i="1" s="1"/>
  <c r="H53" i="2"/>
  <c r="H52" i="2"/>
  <c r="H51" i="2"/>
  <c r="H50" i="2"/>
  <c r="B53" i="1" s="1"/>
  <c r="H49" i="2"/>
  <c r="H48" i="2"/>
  <c r="H47" i="2"/>
  <c r="H46" i="2"/>
  <c r="B49" i="1" s="1"/>
  <c r="H45" i="2"/>
  <c r="H44" i="2"/>
  <c r="H43" i="2"/>
  <c r="H42" i="2"/>
  <c r="B44" i="1" s="1"/>
  <c r="H41" i="2"/>
  <c r="H40" i="2"/>
  <c r="H39" i="2"/>
  <c r="B41" i="1" s="1"/>
  <c r="H38" i="2"/>
  <c r="B40" i="1" s="1"/>
  <c r="H37" i="2"/>
  <c r="H36" i="2"/>
  <c r="H35" i="2"/>
  <c r="B37" i="1" s="1"/>
  <c r="H34" i="2"/>
  <c r="B36" i="1" s="1"/>
  <c r="H33" i="2"/>
  <c r="H32" i="2"/>
  <c r="G29" i="2"/>
  <c r="G58" i="2" s="1"/>
  <c r="F29" i="2"/>
  <c r="F58" i="2" s="1"/>
  <c r="E29" i="2"/>
  <c r="D29" i="2"/>
  <c r="C29" i="2"/>
  <c r="C58" i="2" s="1"/>
  <c r="B29" i="2"/>
  <c r="B58" i="2" s="1"/>
  <c r="H28" i="2"/>
  <c r="H27" i="2"/>
  <c r="H26" i="2"/>
  <c r="B27" i="1" s="1"/>
  <c r="H25" i="2"/>
  <c r="H24" i="2"/>
  <c r="H23" i="2"/>
  <c r="B24" i="1" s="1"/>
  <c r="H22" i="2"/>
  <c r="B23" i="1" s="1"/>
  <c r="H21" i="2"/>
  <c r="H20" i="2"/>
  <c r="H19" i="2"/>
  <c r="B20" i="1" s="1"/>
  <c r="H18" i="2"/>
  <c r="B19" i="1" s="1"/>
  <c r="H17" i="2"/>
  <c r="H16" i="2"/>
  <c r="H15" i="2"/>
  <c r="B16" i="1" s="1"/>
  <c r="H14" i="2"/>
  <c r="H13" i="2"/>
  <c r="H12" i="2"/>
  <c r="H11" i="2"/>
  <c r="H10" i="2"/>
  <c r="H9" i="2"/>
  <c r="H8" i="2"/>
  <c r="H7" i="2"/>
  <c r="H6" i="2"/>
  <c r="H5" i="2"/>
  <c r="H4" i="2"/>
  <c r="B56" i="1"/>
  <c r="B55" i="1"/>
  <c r="B54" i="1"/>
  <c r="B52" i="1"/>
  <c r="B51" i="1"/>
  <c r="B50" i="1"/>
  <c r="B48" i="1"/>
  <c r="B47" i="1"/>
  <c r="B46" i="1"/>
  <c r="B43" i="1"/>
  <c r="B42" i="1"/>
  <c r="B39" i="1"/>
  <c r="B38" i="1"/>
  <c r="B35" i="1"/>
  <c r="B34" i="1"/>
  <c r="B26" i="1"/>
  <c r="B25" i="1"/>
  <c r="B22" i="1"/>
  <c r="B21" i="1"/>
  <c r="B18" i="1"/>
  <c r="B17" i="1"/>
  <c r="B15" i="1"/>
  <c r="B14" i="1"/>
  <c r="B13" i="1"/>
  <c r="B10" i="1"/>
  <c r="B9" i="1"/>
  <c r="B8" i="1"/>
  <c r="B7" i="1"/>
  <c r="B6" i="1"/>
  <c r="B5" i="1"/>
  <c r="B4" i="1"/>
  <c r="B3" i="1"/>
  <c r="F14" i="3" l="1"/>
  <c r="H58" i="2"/>
  <c r="B61" i="1" s="1"/>
  <c r="H29" i="2"/>
  <c r="C18" i="4"/>
  <c r="F7" i="3"/>
  <c r="B30" i="1" l="1"/>
</calcChain>
</file>

<file path=xl/sharedStrings.xml><?xml version="1.0" encoding="utf-8"?>
<sst xmlns="http://schemas.openxmlformats.org/spreadsheetml/2006/main" count="219" uniqueCount="75">
  <si>
    <t>SOURCE OF RECEIPTS</t>
  </si>
  <si>
    <t>--</t>
  </si>
  <si>
    <t>AMPLIFY BIO TIF Collected</t>
  </si>
  <si>
    <t>BATTELLE MEMORIAL INSTITUTE TIF Collected</t>
  </si>
  <si>
    <t>C5 GATEWAY 3 LLC TIF Collected</t>
  </si>
  <si>
    <t>COLUMBUS LOGISITICS PARK WEST I TIF Collected</t>
  </si>
  <si>
    <t>COMET PROCESSING TIF (MICHAEL FOODS) Collected</t>
  </si>
  <si>
    <t>JEFFERSON INDUSTRIES G-TEKT TIF Collected</t>
  </si>
  <si>
    <t>MEDLINE TIF (MRE) Collected</t>
  </si>
  <si>
    <t>MEDLINE TIF (POOL 2 JOANN) Collected</t>
  </si>
  <si>
    <t>MEDLINE TIF (POOL 3 MOEN) Collected</t>
  </si>
  <si>
    <t>MTB SEALY TIF (FEDEX) Collected</t>
  </si>
  <si>
    <t>SFG TIF (JEFFERSON LSD PIZZUTI) Collected</t>
  </si>
  <si>
    <t>SFG TIF (LONDON LSD-PIZZUTI) Collected</t>
  </si>
  <si>
    <t>TARGET TIF Collected</t>
  </si>
  <si>
    <t>W JEFF DUKE TIF (EXETER KELLOGG) Collected</t>
  </si>
  <si>
    <t>W JEFF DUKE TIF (GRANITE 10 ACE) Collected</t>
  </si>
  <si>
    <t>W JEFF DUKE TIF (GRANITE 100 REST HARDWARE) Collected</t>
  </si>
  <si>
    <t>W JEFF DUKE TIF (GRANITE 115 TORRID) Collected</t>
  </si>
  <si>
    <t>W JEFF DUKE TIF (GRANITE 15 MARS) Collected</t>
  </si>
  <si>
    <t>W JEFF DUKE TIF (GRANITE) Collected</t>
  </si>
  <si>
    <t>W JEFF DUKE TIF (HOME DEPOT) Collected</t>
  </si>
  <si>
    <t>W JEFF DUKE TIF (NLP-HILLWOOD) Collected</t>
  </si>
  <si>
    <t>W JEFF DUKE TIF (PREYLOCK AMAZON EXT) Collected</t>
  </si>
  <si>
    <t>W JEFF DUKE TIF (STAG AMAZON) Collected</t>
  </si>
  <si>
    <t>W JEFF PLUMBING TIF Collected</t>
  </si>
  <si>
    <t/>
  </si>
  <si>
    <t>NET DISTRIBUTION</t>
  </si>
  <si>
    <t>REIMBURSEMENTS BY TIF</t>
  </si>
  <si>
    <t>AMPLIFY BIO TIF</t>
  </si>
  <si>
    <t>BATTELLE MEMORIAL INSTITUTE TIF</t>
  </si>
  <si>
    <t>C5 GATEWAY 3 LLC TIF</t>
  </si>
  <si>
    <t>COLUMBUS LOGISITICS PARK WEST I TIF</t>
  </si>
  <si>
    <t>COMET PROCESSING TIF (MICHAEL FOODS)</t>
  </si>
  <si>
    <t>JEFFERSON INDUSTRIES G-TEKT TIF</t>
  </si>
  <si>
    <t>MEDLINE TIF (MRE)</t>
  </si>
  <si>
    <t>MEDLINE TIF (POOL 2 JOANN)</t>
  </si>
  <si>
    <t>MEDLINE TIF (POOL 3 MOEN)</t>
  </si>
  <si>
    <t>MTB SEALY TIF (FEDEX)</t>
  </si>
  <si>
    <t>SFG TIF (JEFFERSON LSD PIZZUTI)</t>
  </si>
  <si>
    <t>SFG TIF (LONDON LSD-PIZZUTI)</t>
  </si>
  <si>
    <t>TARGET TIF</t>
  </si>
  <si>
    <t>W JEFF DUKE TIF (EXETER KELLOGG)</t>
  </si>
  <si>
    <t>W JEFF DUKE TIF (GRANITE 10 ACE)</t>
  </si>
  <si>
    <t>W JEFF DUKE TIF (GRANITE 100 REST HARDWARE)</t>
  </si>
  <si>
    <t>W JEFF DUKE TIF (GRANITE 115 TORRID)</t>
  </si>
  <si>
    <t>W JEFF DUKE TIF (GRANITE 15 MARS)</t>
  </si>
  <si>
    <t>W JEFF DUKE TIF (GRANITE)</t>
  </si>
  <si>
    <t>W JEFF DUKE TIF (HOME DEPOT)</t>
  </si>
  <si>
    <t>W JEFF DUKE TIF (NLP-HILLWOOD)</t>
  </si>
  <si>
    <t>W JEFF DUKE TIF (PREYLOCK AMAZON EXT)</t>
  </si>
  <si>
    <t>W JEFF DUKE TIF (STAG AMAZON)</t>
  </si>
  <si>
    <t>W JEFF PLUMBING TIF</t>
  </si>
  <si>
    <t>Total Reimbursements</t>
  </si>
  <si>
    <t>NET MADE WHOLE</t>
  </si>
  <si>
    <t>GENERAL FUND 5.00</t>
  </si>
  <si>
    <t>1976 CURRENT EXPENSE 17.80</t>
  </si>
  <si>
    <t>2003 BOND ($16,900,000) 2.50</t>
  </si>
  <si>
    <t>2003 PERMANENT IMP-ONGOING 0.50</t>
  </si>
  <si>
    <t>2019 EMERGENCY ($769,711) 2.65</t>
  </si>
  <si>
    <t>2011 SUBSTITUTE (RC 5705.199) 4.54</t>
  </si>
  <si>
    <t>TOTALS</t>
  </si>
  <si>
    <t>TIFs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</si>
  <si>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</si>
  <si>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</si>
  <si>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</si>
  <si>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</si>
  <si>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</si>
  <si>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</si>
  <si>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</si>
  <si>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GENERAL FUND 4.20</t>
  </si>
  <si>
    <t>1976 CURRENT EXPENSE 20.20</t>
  </si>
  <si>
    <t>1996 CURRENT EXPENSE 12.90</t>
  </si>
  <si>
    <t>2001 BOND ($30,000,000) 1.70</t>
  </si>
  <si>
    <t>1976 CURRENT EXPENSE 1.80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</si>
</sst>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;&quot;&quot;"/>
  </numFmts>
  <fonts count="3" x14ac:knownFonts="1">
    <font>
      <sz val="11"/>
      <name val="Calibri"/>
    </font>
    <font>
      <b/>
      <sz val="7"/>
      <color rgb="FF000000"/>
      <name val="Arial"/>
    </font>
    <font>
      <sz val="7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indent="1"/>
    </xf>
    <xf numFmtId="164" fontId="2" fillId="0" borderId="0" xfId="0" applyNumberFormat="1" applyFont="1" applyAlignment="1">
      <alignment horizontal="right" wrapText="1"/>
    </xf>
    <xf numFmtId="0" fontId="1" fillId="0" borderId="2" xfId="0" applyFont="1" applyBorder="1" applyAlignment="1">
      <alignment indent="1"/>
    </xf>
    <xf numFmtId="164" fontId="2" fillId="0" borderId="2" xfId="0" applyNumberFormat="1" applyFont="1" applyBorder="1" applyAlignment="1">
      <alignment horizontal="right" wrapText="1"/>
    </xf>
    <xf numFmtId="0" fontId="1" fillId="0" borderId="1" xfId="0" applyFont="1" applyBorder="1"/>
    <xf numFmtId="0" fontId="2" fillId="0" borderId="3" xfId="0" applyFont="1" applyBorder="1" applyAlignment="1">
      <alignment indent="1"/>
    </xf>
    <xf numFmtId="164" fontId="2" fillId="0" borderId="3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 indent="1"/>
    </xf>
    <xf numFmtId="0" fontId="2" fillId="0" borderId="1" xfId="0" applyFont="1" applyBorder="1" applyAlignment="1">
      <alignment indent="1"/>
    </xf>
    <xf numFmtId="0" fontId="1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 indent="1"/>
    </xf>
    <xf numFmtId="0" fontId="2" fillId="0" borderId="1" xfId="0" applyFont="1" applyBorder="1" applyAlignment="1">
      <alignment indent="1"/>
    </xf>
    <xf numFmtId="0" fontId="2" fillId="0" borderId="0" xfId="0" applyFont="1" applyAlignment="1">
      <alignment inden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99"/>
  <sheetViews>
    <sheetView tabSelected="1" topLeftCell="A32" workbookViewId="0"/>
  </sheetViews>
  <sheetFormatPr defaultRowHeight="12.8" customHeight="1" x14ac:dyDescent="0.3"/>
  <cols>
    <col min="1" max="1" width="42.109375" customWidth="1"/>
    <col min="2" max="2" width="9.109375" customWidth="1"/>
  </cols>
  <sheetData>
    <row r="2" spans="1:2" ht="15.05" x14ac:dyDescent="0.3">
      <c r="A2" s="1" t="s">
        <v>0</v>
      </c>
      <c r="B2" s="18"/>
    </row>
    <row r="3" spans="1:2" ht="11.95" customHeight="1" x14ac:dyDescent="0.3">
      <c r="A3" s="5" t="s">
        <v>1</v>
      </c>
      <c r="B3" s="15">
        <f>'22540-JEFFERSON LSD (MADISON CO'!H27+'22540-JEFFERSON LSD (MADISON CO'!H28+'22960-LONDON CSD'!F5+'22960-LONDON CSD'!F6+'30070-TOLLES CAREER &amp; TECHNICAL'!C16+'30070-TOLLES CAREER &amp; TECHNICAL'!C17</f>
        <v>0</v>
      </c>
    </row>
    <row r="4" spans="1:2" ht="11.95" customHeight="1" x14ac:dyDescent="0.3">
      <c r="A4" s="5" t="s">
        <v>2</v>
      </c>
      <c r="B4" s="15">
        <f>'22540-JEFFERSON LSD (MADISON CO'!H4+'30070-TOLLES CAREER &amp; TECHNICAL'!C4</f>
        <v>144920.51</v>
      </c>
    </row>
    <row r="5" spans="1:2" ht="11.95" customHeight="1" x14ac:dyDescent="0.3">
      <c r="A5" s="5" t="s">
        <v>3</v>
      </c>
      <c r="B5" s="15">
        <f>'22540-JEFFERSON LSD (MADISON CO'!H5+'30070-TOLLES CAREER &amp; TECHNICAL'!C5</f>
        <v>67718.840000000011</v>
      </c>
    </row>
    <row r="6" spans="1:2" ht="11.95" customHeight="1" x14ac:dyDescent="0.3">
      <c r="A6" s="5" t="s">
        <v>4</v>
      </c>
      <c r="B6" s="15">
        <f>'22540-JEFFERSON LSD (MADISON CO'!H6+'30070-TOLLES CAREER &amp; TECHNICAL'!C6</f>
        <v>12539.159999999998</v>
      </c>
    </row>
    <row r="7" spans="1:2" ht="11.95" customHeight="1" x14ac:dyDescent="0.3">
      <c r="A7" s="5" t="s">
        <v>5</v>
      </c>
      <c r="B7" s="15">
        <f>'22540-JEFFERSON LSD (MADISON CO'!H7+'30070-TOLLES CAREER &amp; TECHNICAL'!C7</f>
        <v>1110.4000000000001</v>
      </c>
    </row>
    <row r="8" spans="1:2" ht="11.95" customHeight="1" x14ac:dyDescent="0.3">
      <c r="A8" s="5" t="s">
        <v>6</v>
      </c>
      <c r="B8" s="15">
        <f>'22540-JEFFERSON LSD (MADISON CO'!H8+'30070-TOLLES CAREER &amp; TECHNICAL'!C8</f>
        <v>7037.15</v>
      </c>
    </row>
    <row r="9" spans="1:2" ht="11.95" customHeight="1" x14ac:dyDescent="0.3">
      <c r="A9" s="5" t="s">
        <v>7</v>
      </c>
      <c r="B9" s="15">
        <f>'22540-JEFFERSON LSD (MADISON CO'!H9</f>
        <v>6651.5800000000008</v>
      </c>
    </row>
    <row r="10" spans="1:2" ht="11.95" customHeight="1" x14ac:dyDescent="0.3">
      <c r="A10" s="5" t="s">
        <v>8</v>
      </c>
      <c r="B10" s="15">
        <f>'22540-JEFFERSON LSD (MADISON CO'!H10+'30070-TOLLES CAREER &amp; TECHNICAL'!C9</f>
        <v>15430.800000000003</v>
      </c>
    </row>
    <row r="11" spans="1:2" ht="11.95" customHeight="1" x14ac:dyDescent="0.3">
      <c r="A11" s="5" t="s">
        <v>9</v>
      </c>
      <c r="B11" s="15">
        <f>'22540-JEFFERSON LSD (MADISON CO'!H11+'30070-TOLLES CAREER &amp; TECHNICAL'!C10</f>
        <v>10721.12</v>
      </c>
    </row>
    <row r="12" spans="1:2" ht="11.95" customHeight="1" x14ac:dyDescent="0.3">
      <c r="A12" s="5" t="s">
        <v>10</v>
      </c>
      <c r="B12" s="15">
        <f>'22540-JEFFERSON LSD (MADISON CO'!H12+'30070-TOLLES CAREER &amp; TECHNICAL'!C11</f>
        <v>12160.87</v>
      </c>
    </row>
    <row r="13" spans="1:2" ht="11.95" customHeight="1" x14ac:dyDescent="0.3">
      <c r="A13" s="5" t="s">
        <v>11</v>
      </c>
      <c r="B13" s="15">
        <f>'22540-JEFFERSON LSD (MADISON CO'!H13</f>
        <v>191212.38999999998</v>
      </c>
    </row>
    <row r="14" spans="1:2" ht="11.95" customHeight="1" x14ac:dyDescent="0.3">
      <c r="A14" s="5" t="s">
        <v>12</v>
      </c>
      <c r="B14" s="15">
        <f>'22540-JEFFERSON LSD (MADISON CO'!H14+'30070-TOLLES CAREER &amp; TECHNICAL'!C12</f>
        <v>7496.66</v>
      </c>
    </row>
    <row r="15" spans="1:2" ht="11.95" customHeight="1" x14ac:dyDescent="0.3">
      <c r="A15" s="5" t="s">
        <v>13</v>
      </c>
      <c r="B15" s="15">
        <f>'22960-LONDON CSD'!F4+'30070-TOLLES CAREER &amp; TECHNICAL'!C13</f>
        <v>6875.3600000000006</v>
      </c>
    </row>
    <row r="16" spans="1:2" ht="11.95" customHeight="1" x14ac:dyDescent="0.3">
      <c r="A16" s="5" t="s">
        <v>14</v>
      </c>
      <c r="B16" s="15">
        <f>'22540-JEFFERSON LSD (MADISON CO'!H15+'30070-TOLLES CAREER &amp; TECHNICAL'!C14</f>
        <v>15438.17</v>
      </c>
    </row>
    <row r="17" spans="1:2" ht="11.95" customHeight="1" x14ac:dyDescent="0.3">
      <c r="A17" s="5" t="s">
        <v>15</v>
      </c>
      <c r="B17" s="15">
        <f>'22540-JEFFERSON LSD (MADISON CO'!H16</f>
        <v>431189.69</v>
      </c>
    </row>
    <row r="18" spans="1:2" ht="11.95" customHeight="1" x14ac:dyDescent="0.3">
      <c r="A18" s="5" t="s">
        <v>16</v>
      </c>
      <c r="B18" s="15">
        <f>'22540-JEFFERSON LSD (MADISON CO'!H17</f>
        <v>24952.339999999997</v>
      </c>
    </row>
    <row r="19" spans="1:2" ht="11.95" customHeight="1" x14ac:dyDescent="0.3">
      <c r="A19" s="5" t="s">
        <v>17</v>
      </c>
      <c r="B19" s="15">
        <f>'22540-JEFFERSON LSD (MADISON CO'!H18</f>
        <v>140109.19</v>
      </c>
    </row>
    <row r="20" spans="1:2" ht="11.95" customHeight="1" x14ac:dyDescent="0.3">
      <c r="A20" s="5" t="s">
        <v>18</v>
      </c>
      <c r="B20" s="15">
        <f>'22540-JEFFERSON LSD (MADISON CO'!H19</f>
        <v>30683.11</v>
      </c>
    </row>
    <row r="21" spans="1:2" ht="11.95" customHeight="1" x14ac:dyDescent="0.3">
      <c r="A21" s="5" t="s">
        <v>19</v>
      </c>
      <c r="B21" s="15">
        <f>'22540-JEFFERSON LSD (MADISON CO'!H20</f>
        <v>43632.14</v>
      </c>
    </row>
    <row r="22" spans="1:2" ht="11.95" customHeight="1" x14ac:dyDescent="0.3">
      <c r="A22" s="5" t="s">
        <v>20</v>
      </c>
      <c r="B22" s="15">
        <f>'22540-JEFFERSON LSD (MADISON CO'!H21</f>
        <v>8046.1100000000006</v>
      </c>
    </row>
    <row r="23" spans="1:2" ht="11.95" customHeight="1" x14ac:dyDescent="0.3">
      <c r="A23" s="5" t="s">
        <v>21</v>
      </c>
      <c r="B23" s="15">
        <f>'22540-JEFFERSON LSD (MADISON CO'!H22</f>
        <v>16000.68</v>
      </c>
    </row>
    <row r="24" spans="1:2" ht="11.95" customHeight="1" x14ac:dyDescent="0.3">
      <c r="A24" s="5" t="s">
        <v>22</v>
      </c>
      <c r="B24" s="15">
        <f>'22540-JEFFERSON LSD (MADISON CO'!H23</f>
        <v>6222.4599999999991</v>
      </c>
    </row>
    <row r="25" spans="1:2" ht="11.95" customHeight="1" x14ac:dyDescent="0.3">
      <c r="A25" s="5" t="s">
        <v>23</v>
      </c>
      <c r="B25" s="15">
        <f>'22540-JEFFERSON LSD (MADISON CO'!H24</f>
        <v>16981.330000000002</v>
      </c>
    </row>
    <row r="26" spans="1:2" ht="11.95" customHeight="1" x14ac:dyDescent="0.3">
      <c r="A26" s="5" t="s">
        <v>24</v>
      </c>
      <c r="B26" s="15">
        <f>'22540-JEFFERSON LSD (MADISON CO'!H25</f>
        <v>40248.25</v>
      </c>
    </row>
    <row r="27" spans="1:2" ht="11.95" customHeight="1" x14ac:dyDescent="0.3">
      <c r="A27" s="5" t="s">
        <v>25</v>
      </c>
      <c r="B27" s="15">
        <f>'22540-JEFFERSON LSD (MADISON CO'!H26+'30070-TOLLES CAREER &amp; TECHNICAL'!C15</f>
        <v>2243.7399999999998</v>
      </c>
    </row>
    <row r="28" spans="1:2" ht="11.95" customHeight="1" x14ac:dyDescent="0.3">
      <c r="A28" s="5" t="s">
        <v>26</v>
      </c>
      <c r="B28" s="15"/>
    </row>
    <row r="29" spans="1:2" ht="11.95" customHeight="1" x14ac:dyDescent="0.3">
      <c r="A29" s="5" t="s">
        <v>26</v>
      </c>
      <c r="B29" s="15"/>
    </row>
    <row r="30" spans="1:2" ht="11.95" customHeight="1" x14ac:dyDescent="0.3">
      <c r="A30" s="1" t="s">
        <v>27</v>
      </c>
      <c r="B30" s="18">
        <f>'22540-JEFFERSON LSD (MADISON CO'!H29+'22960-LONDON CSD'!F7+'30070-TOLLES CAREER &amp; TECHNICAL'!C18</f>
        <v>1259622.0499999998</v>
      </c>
    </row>
    <row r="31" spans="1:2" ht="11.95" customHeight="1" x14ac:dyDescent="0.3">
      <c r="A31" s="5" t="s">
        <v>26</v>
      </c>
      <c r="B31" s="15"/>
    </row>
    <row r="32" spans="1:2" ht="11.95" customHeight="1" x14ac:dyDescent="0.3">
      <c r="A32" s="1" t="s">
        <v>28</v>
      </c>
      <c r="B32" s="18"/>
    </row>
    <row r="33" spans="1:2" ht="11.95" customHeight="1" x14ac:dyDescent="0.3">
      <c r="A33" s="5" t="s">
        <v>1</v>
      </c>
      <c r="B33" s="15">
        <f>'22540-JEFFERSON LSD (MADISON CO'!H55+'22540-JEFFERSON LSD (MADISON CO'!H56+'22960-LONDON CSD'!F11+'22960-LONDON CSD'!F12+'30070-TOLLES CAREER &amp; TECHNICAL'!C33+'30070-TOLLES CAREER &amp; TECHNICAL'!C34</f>
        <v>0</v>
      </c>
    </row>
    <row r="34" spans="1:2" ht="11.95" customHeight="1" x14ac:dyDescent="0.3">
      <c r="A34" s="5" t="s">
        <v>29</v>
      </c>
      <c r="B34" s="15">
        <f>'22540-JEFFERSON LSD (MADISON CO'!H32+'30070-TOLLES CAREER &amp; TECHNICAL'!C21</f>
        <v>0</v>
      </c>
    </row>
    <row r="35" spans="1:2" ht="11.95" customHeight="1" x14ac:dyDescent="0.3">
      <c r="A35" s="5" t="s">
        <v>30</v>
      </c>
      <c r="B35" s="15">
        <f>'22540-JEFFERSON LSD (MADISON CO'!H33+'30070-TOLLES CAREER &amp; TECHNICAL'!C22</f>
        <v>0</v>
      </c>
    </row>
    <row r="36" spans="1:2" ht="11.95" customHeight="1" x14ac:dyDescent="0.3">
      <c r="A36" s="5" t="s">
        <v>31</v>
      </c>
      <c r="B36" s="15">
        <f>'22540-JEFFERSON LSD (MADISON CO'!H34+'30070-TOLLES CAREER &amp; TECHNICAL'!C23</f>
        <v>0</v>
      </c>
    </row>
    <row r="37" spans="1:2" ht="11.95" customHeight="1" x14ac:dyDescent="0.3">
      <c r="A37" s="5" t="s">
        <v>32</v>
      </c>
      <c r="B37" s="15">
        <f>'22540-JEFFERSON LSD (MADISON CO'!H35+'30070-TOLLES CAREER &amp; TECHNICAL'!C24</f>
        <v>0</v>
      </c>
    </row>
    <row r="38" spans="1:2" ht="11.95" customHeight="1" x14ac:dyDescent="0.3">
      <c r="A38" s="5" t="s">
        <v>33</v>
      </c>
      <c r="B38" s="15">
        <f>'22540-JEFFERSON LSD (MADISON CO'!H36+'30070-TOLLES CAREER &amp; TECHNICAL'!C25</f>
        <v>0</v>
      </c>
    </row>
    <row r="39" spans="1:2" ht="11.95" customHeight="1" x14ac:dyDescent="0.3">
      <c r="A39" s="5" t="s">
        <v>34</v>
      </c>
      <c r="B39" s="15">
        <f>'22540-JEFFERSON LSD (MADISON CO'!H37</f>
        <v>0</v>
      </c>
    </row>
    <row r="40" spans="1:2" ht="11.95" customHeight="1" x14ac:dyDescent="0.3">
      <c r="A40" s="5" t="s">
        <v>35</v>
      </c>
      <c r="B40" s="15">
        <f>'22540-JEFFERSON LSD (MADISON CO'!H38+'30070-TOLLES CAREER &amp; TECHNICAL'!C26</f>
        <v>0</v>
      </c>
    </row>
    <row r="41" spans="1:2" ht="11.95" customHeight="1" x14ac:dyDescent="0.3">
      <c r="A41" s="5" t="s">
        <v>36</v>
      </c>
      <c r="B41" s="15">
        <f>'22540-JEFFERSON LSD (MADISON CO'!H39+'30070-TOLLES CAREER &amp; TECHNICAL'!C27</f>
        <v>0</v>
      </c>
    </row>
    <row r="42" spans="1:2" ht="11.95" customHeight="1" x14ac:dyDescent="0.3">
      <c r="A42" s="5" t="s">
        <v>37</v>
      </c>
      <c r="B42" s="15">
        <f>'22540-JEFFERSON LSD (MADISON CO'!H40+'30070-TOLLES CAREER &amp; TECHNICAL'!C28</f>
        <v>0</v>
      </c>
    </row>
    <row r="43" spans="1:2" ht="11.95" customHeight="1" x14ac:dyDescent="0.3">
      <c r="A43" s="5" t="s">
        <v>38</v>
      </c>
      <c r="B43" s="15">
        <f>'22540-JEFFERSON LSD (MADISON CO'!H41</f>
        <v>0</v>
      </c>
    </row>
    <row r="44" spans="1:2" ht="11.95" customHeight="1" x14ac:dyDescent="0.3">
      <c r="A44" s="5" t="s">
        <v>39</v>
      </c>
      <c r="B44" s="15">
        <f>'22540-JEFFERSON LSD (MADISON CO'!H42+'30070-TOLLES CAREER &amp; TECHNICAL'!C29</f>
        <v>0</v>
      </c>
    </row>
    <row r="45" spans="1:2" ht="11.95" customHeight="1" x14ac:dyDescent="0.3">
      <c r="A45" s="5" t="s">
        <v>40</v>
      </c>
      <c r="B45" s="15">
        <f>'22960-LONDON CSD'!F10+'30070-TOLLES CAREER &amp; TECHNICAL'!C30</f>
        <v>0</v>
      </c>
    </row>
    <row r="46" spans="1:2" ht="11.95" customHeight="1" x14ac:dyDescent="0.3">
      <c r="A46" s="5" t="s">
        <v>41</v>
      </c>
      <c r="B46" s="15">
        <f>'22540-JEFFERSON LSD (MADISON CO'!H43+'30070-TOLLES CAREER &amp; TECHNICAL'!C31</f>
        <v>0</v>
      </c>
    </row>
    <row r="47" spans="1:2" ht="11.95" customHeight="1" x14ac:dyDescent="0.3">
      <c r="A47" s="5" t="s">
        <v>42</v>
      </c>
      <c r="B47" s="15">
        <f>'22540-JEFFERSON LSD (MADISON CO'!H44</f>
        <v>0</v>
      </c>
    </row>
    <row r="48" spans="1:2" ht="11.95" customHeight="1" x14ac:dyDescent="0.3">
      <c r="A48" s="5" t="s">
        <v>43</v>
      </c>
      <c r="B48" s="15">
        <f>'22540-JEFFERSON LSD (MADISON CO'!H45</f>
        <v>0</v>
      </c>
    </row>
    <row r="49" spans="1:2" ht="11.95" customHeight="1" x14ac:dyDescent="0.3">
      <c r="A49" s="5" t="s">
        <v>44</v>
      </c>
      <c r="B49" s="15">
        <f>'22540-JEFFERSON LSD (MADISON CO'!H46</f>
        <v>0</v>
      </c>
    </row>
    <row r="50" spans="1:2" ht="11.95" customHeight="1" x14ac:dyDescent="0.3">
      <c r="A50" s="5" t="s">
        <v>45</v>
      </c>
      <c r="B50" s="15">
        <f>'22540-JEFFERSON LSD (MADISON CO'!H47</f>
        <v>0</v>
      </c>
    </row>
    <row r="51" spans="1:2" ht="11.95" customHeight="1" x14ac:dyDescent="0.3">
      <c r="A51" s="5" t="s">
        <v>46</v>
      </c>
      <c r="B51" s="15">
        <f>'22540-JEFFERSON LSD (MADISON CO'!H48</f>
        <v>0</v>
      </c>
    </row>
    <row r="52" spans="1:2" ht="11.95" customHeight="1" x14ac:dyDescent="0.3">
      <c r="A52" s="5" t="s">
        <v>47</v>
      </c>
      <c r="B52" s="15">
        <f>'22540-JEFFERSON LSD (MADISON CO'!H49</f>
        <v>0</v>
      </c>
    </row>
    <row r="53" spans="1:2" ht="11.95" customHeight="1" x14ac:dyDescent="0.3">
      <c r="A53" s="5" t="s">
        <v>48</v>
      </c>
      <c r="B53" s="15">
        <f>'22540-JEFFERSON LSD (MADISON CO'!H50</f>
        <v>0</v>
      </c>
    </row>
    <row r="54" spans="1:2" ht="11.95" customHeight="1" x14ac:dyDescent="0.3">
      <c r="A54" s="5" t="s">
        <v>49</v>
      </c>
      <c r="B54" s="15">
        <f>'22540-JEFFERSON LSD (MADISON CO'!H51</f>
        <v>0</v>
      </c>
    </row>
    <row r="55" spans="1:2" ht="11.95" customHeight="1" x14ac:dyDescent="0.3">
      <c r="A55" s="5" t="s">
        <v>50</v>
      </c>
      <c r="B55" s="15">
        <f>'22540-JEFFERSON LSD (MADISON CO'!H52</f>
        <v>0</v>
      </c>
    </row>
    <row r="56" spans="1:2" ht="11.95" customHeight="1" x14ac:dyDescent="0.3">
      <c r="A56" s="5" t="s">
        <v>51</v>
      </c>
      <c r="B56" s="15">
        <f>'22540-JEFFERSON LSD (MADISON CO'!H53</f>
        <v>0</v>
      </c>
    </row>
    <row r="57" spans="1:2" ht="11.95" customHeight="1" x14ac:dyDescent="0.3">
      <c r="A57" s="5" t="s">
        <v>52</v>
      </c>
      <c r="B57" s="15">
        <f>'22540-JEFFERSON LSD (MADISON CO'!H54+'30070-TOLLES CAREER &amp; TECHNICAL'!C32</f>
        <v>0</v>
      </c>
    </row>
    <row r="58" spans="1:2" ht="11.95" customHeight="1" x14ac:dyDescent="0.3">
      <c r="A58" s="5" t="s">
        <v>26</v>
      </c>
      <c r="B58" s="15"/>
    </row>
    <row r="59" spans="1:2" ht="11.95" customHeight="1" x14ac:dyDescent="0.3">
      <c r="A59" s="5" t="s">
        <v>26</v>
      </c>
      <c r="B59" s="15"/>
    </row>
    <row r="60" spans="1:2" ht="11.95" customHeight="1" x14ac:dyDescent="0.3">
      <c r="A60" s="10" t="s">
        <v>53</v>
      </c>
      <c r="B60" s="16">
        <f>'22540-JEFFERSON LSD (MADISON CO'!H57+'22960-LONDON CSD'!F13+'30070-TOLLES CAREER &amp; TECHNICAL'!C35</f>
        <v>0</v>
      </c>
    </row>
    <row r="61" spans="1:2" ht="11.95" customHeight="1" x14ac:dyDescent="0.3">
      <c r="A61" s="1" t="s">
        <v>54</v>
      </c>
      <c r="B61" s="18">
        <f>'22540-JEFFERSON LSD (MADISON CO'!H58+'22960-LONDON CSD'!F14+'30070-TOLLES CAREER &amp; TECHNICAL'!C36</f>
        <v>1259622.0499999998</v>
      </c>
    </row>
    <row r="62" spans="1:2" ht="11.95" customHeight="1" x14ac:dyDescent="0.3"/>
    <row r="63" spans="1:2" ht="11.95" customHeight="1" x14ac:dyDescent="0.3"/>
    <row r="64" spans="1:2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pageMargins left="0.7" right="0.7" top="0.75" bottom="0.75" header="0.3" footer="0.3"/>
  <pageSetup scale="71" orientation="landscape" r:id="rId1"/>
  <headerFooter differentFirst="1">
    <firstHeader>&amp;CAUDITOR'S OFFICE, MADISON COUNTY
STATEMENT OF SEMI-ANNUAL APPORTIONMENT OF TAXES
MADE AT THE FIRST HALF REAL ESTATE SETTLEMENT TAX YEAR 2024, WITH THE COUNTY TREASURER FOR ALL POLSUBS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99"/>
  <sheetViews>
    <sheetView view="pageLayout" zoomScaleNormal="100" workbookViewId="0"/>
  </sheetViews>
  <sheetFormatPr defaultRowHeight="12.8" customHeight="1" x14ac:dyDescent="0.3"/>
  <cols>
    <col min="1" max="1" width="32" customWidth="1"/>
    <col min="2" max="7" width="11" style="2" customWidth="1"/>
    <col min="8" max="8" width="11" customWidth="1"/>
  </cols>
  <sheetData>
    <row r="2" spans="1:8" ht="29.95" customHeight="1" x14ac:dyDescent="0.3">
      <c r="A2" s="1" t="s">
        <v>0</v>
      </c>
      <c r="B2" s="3" t="s">
        <v>55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14" t="s">
        <v>61</v>
      </c>
    </row>
    <row r="3" spans="1:8" ht="11.95" customHeight="1" x14ac:dyDescent="0.3">
      <c r="A3" s="1" t="s">
        <v>62</v>
      </c>
      <c r="B3" s="4" t="s">
        <v>26</v>
      </c>
      <c r="C3" s="4" t="s">
        <v>26</v>
      </c>
      <c r="D3" s="4" t="s">
        <v>26</v>
      </c>
      <c r="E3" s="4" t="s">
        <v>26</v>
      </c>
      <c r="F3" s="4" t="s">
        <v>26</v>
      </c>
      <c r="G3" s="4" t="s">
        <v>26</v>
      </c>
    </row>
    <row r="4" spans="1:8" ht="11.95" customHeight="1" x14ac:dyDescent="0.3">
      <c r="A4" s="5" t="s">
        <v>2</v>
      </c>
      <c r="B4" s="6">
        <v>22692.45</v>
      </c>
      <c r="C4" s="6">
        <v>68202.080000000002</v>
      </c>
      <c r="D4" s="6">
        <v>11346.22</v>
      </c>
      <c r="E4" s="6">
        <v>1878.74</v>
      </c>
      <c r="F4" s="6">
        <v>12027</v>
      </c>
      <c r="G4" s="6">
        <v>20604.73</v>
      </c>
      <c r="H4" s="16">
        <f t="shared" ref="H4:H29" si="0">SUM(B4:G4)</f>
        <v>136751.22</v>
      </c>
    </row>
    <row r="5" spans="1:8" ht="11.95" customHeight="1" x14ac:dyDescent="0.3">
      <c r="A5" s="5" t="s">
        <v>3</v>
      </c>
      <c r="B5" s="6">
        <v>10603.78</v>
      </c>
      <c r="C5" s="6">
        <v>31869.65</v>
      </c>
      <c r="D5" s="6">
        <v>5301.9</v>
      </c>
      <c r="E5" s="6">
        <v>877.91</v>
      </c>
      <c r="F5" s="6">
        <v>5620.01</v>
      </c>
      <c r="G5" s="6">
        <v>9628.23</v>
      </c>
      <c r="H5" s="15">
        <f t="shared" si="0"/>
        <v>63901.48000000001</v>
      </c>
    </row>
    <row r="6" spans="1:8" ht="11.95" customHeight="1" x14ac:dyDescent="0.3">
      <c r="A6" s="5" t="s">
        <v>4</v>
      </c>
      <c r="B6" s="6">
        <v>1963.45</v>
      </c>
      <c r="C6" s="6">
        <v>5901.15</v>
      </c>
      <c r="D6" s="6">
        <v>981.73</v>
      </c>
      <c r="E6" s="6">
        <v>162.55000000000001</v>
      </c>
      <c r="F6" s="6">
        <v>1040.6300000000001</v>
      </c>
      <c r="G6" s="6">
        <v>1782.8</v>
      </c>
      <c r="H6" s="15">
        <f t="shared" si="0"/>
        <v>11832.309999999998</v>
      </c>
    </row>
    <row r="7" spans="1:8" ht="11.95" customHeight="1" x14ac:dyDescent="0.3">
      <c r="A7" s="5" t="s">
        <v>5</v>
      </c>
      <c r="B7" s="6">
        <v>173.87</v>
      </c>
      <c r="C7" s="6">
        <v>522.57000000000005</v>
      </c>
      <c r="D7" s="6">
        <v>86.95</v>
      </c>
      <c r="E7" s="6">
        <v>14.41</v>
      </c>
      <c r="F7" s="6">
        <v>92.14</v>
      </c>
      <c r="G7" s="6">
        <v>157.88</v>
      </c>
      <c r="H7" s="15">
        <f t="shared" si="0"/>
        <v>1047.8200000000002</v>
      </c>
    </row>
    <row r="8" spans="1:8" ht="11.95" customHeight="1" x14ac:dyDescent="0.3">
      <c r="A8" s="5" t="s">
        <v>6</v>
      </c>
      <c r="B8" s="6">
        <v>1101.93</v>
      </c>
      <c r="C8" s="6">
        <v>3311.81</v>
      </c>
      <c r="D8" s="6">
        <v>550.95000000000005</v>
      </c>
      <c r="E8" s="6">
        <v>91.23</v>
      </c>
      <c r="F8" s="6">
        <v>584.01</v>
      </c>
      <c r="G8" s="6">
        <v>1000.54</v>
      </c>
      <c r="H8" s="15">
        <f t="shared" si="0"/>
        <v>6640.4699999999993</v>
      </c>
    </row>
    <row r="9" spans="1:8" ht="11.95" customHeight="1" x14ac:dyDescent="0.3">
      <c r="A9" s="5" t="s">
        <v>7</v>
      </c>
      <c r="B9" s="6">
        <v>1103.76</v>
      </c>
      <c r="C9" s="6">
        <v>3317.34</v>
      </c>
      <c r="D9" s="6">
        <v>551.88</v>
      </c>
      <c r="E9" s="6">
        <v>91.39</v>
      </c>
      <c r="F9" s="6">
        <v>584.99</v>
      </c>
      <c r="G9" s="6">
        <v>1002.22</v>
      </c>
      <c r="H9" s="15">
        <f t="shared" si="0"/>
        <v>6651.5800000000008</v>
      </c>
    </row>
    <row r="10" spans="1:8" ht="11.95" customHeight="1" x14ac:dyDescent="0.3">
      <c r="A10" s="5" t="s">
        <v>8</v>
      </c>
      <c r="B10" s="6">
        <v>2416.25</v>
      </c>
      <c r="C10" s="6">
        <v>7261.99</v>
      </c>
      <c r="D10" s="6">
        <v>1208.1099999999999</v>
      </c>
      <c r="E10" s="6">
        <v>200.04</v>
      </c>
      <c r="F10" s="6">
        <v>1280.6199999999999</v>
      </c>
      <c r="G10" s="6">
        <v>2193.94</v>
      </c>
      <c r="H10" s="15">
        <f t="shared" si="0"/>
        <v>14560.950000000003</v>
      </c>
    </row>
    <row r="11" spans="1:8" ht="11.95" customHeight="1" x14ac:dyDescent="0.3">
      <c r="A11" s="5" t="s">
        <v>9</v>
      </c>
      <c r="B11" s="6">
        <v>1678.78</v>
      </c>
      <c r="C11" s="6">
        <v>5045.55</v>
      </c>
      <c r="D11" s="6">
        <v>839.38</v>
      </c>
      <c r="E11" s="6">
        <v>138.97999999999999</v>
      </c>
      <c r="F11" s="6">
        <v>889.74</v>
      </c>
      <c r="G11" s="6">
        <v>1524.32</v>
      </c>
      <c r="H11" s="15">
        <f t="shared" si="0"/>
        <v>10116.75</v>
      </c>
    </row>
    <row r="12" spans="1:8" ht="11.95" customHeight="1" x14ac:dyDescent="0.3">
      <c r="A12" s="5" t="s">
        <v>10</v>
      </c>
      <c r="B12" s="6">
        <v>1904.22</v>
      </c>
      <c r="C12" s="6">
        <v>5723.14</v>
      </c>
      <c r="D12" s="6">
        <v>952.1</v>
      </c>
      <c r="E12" s="6">
        <v>157.63999999999999</v>
      </c>
      <c r="F12" s="6">
        <v>1009.22</v>
      </c>
      <c r="G12" s="6">
        <v>1729.03</v>
      </c>
      <c r="H12" s="15">
        <f t="shared" si="0"/>
        <v>11475.35</v>
      </c>
    </row>
    <row r="13" spans="1:8" ht="11.95" customHeight="1" x14ac:dyDescent="0.3">
      <c r="A13" s="5" t="s">
        <v>11</v>
      </c>
      <c r="B13" s="6">
        <v>31729.71</v>
      </c>
      <c r="C13" s="6">
        <v>95363.56</v>
      </c>
      <c r="D13" s="6">
        <v>15864.86</v>
      </c>
      <c r="E13" s="6">
        <v>2626.96</v>
      </c>
      <c r="F13" s="6">
        <v>16816.740000000002</v>
      </c>
      <c r="G13" s="6">
        <v>28810.560000000001</v>
      </c>
      <c r="H13" s="15">
        <f t="shared" si="0"/>
        <v>191212.38999999998</v>
      </c>
    </row>
    <row r="14" spans="1:8" ht="11.95" customHeight="1" x14ac:dyDescent="0.3">
      <c r="A14" s="5" t="s">
        <v>12</v>
      </c>
      <c r="B14" s="6">
        <v>1173.8699999999999</v>
      </c>
      <c r="C14" s="6">
        <v>3528.05</v>
      </c>
      <c r="D14" s="6">
        <v>586.92999999999995</v>
      </c>
      <c r="E14" s="6">
        <v>97.19</v>
      </c>
      <c r="F14" s="6">
        <v>622.15</v>
      </c>
      <c r="G14" s="6">
        <v>1065.8699999999999</v>
      </c>
      <c r="H14" s="15">
        <f t="shared" si="0"/>
        <v>7074.0599999999995</v>
      </c>
    </row>
    <row r="15" spans="1:8" ht="11.95" customHeight="1" x14ac:dyDescent="0.3">
      <c r="A15" s="5" t="s">
        <v>14</v>
      </c>
      <c r="B15" s="6">
        <v>2417.4</v>
      </c>
      <c r="C15" s="6">
        <v>7265.47</v>
      </c>
      <c r="D15" s="6">
        <v>1208.69</v>
      </c>
      <c r="E15" s="6">
        <v>200.14</v>
      </c>
      <c r="F15" s="6">
        <v>1281.22</v>
      </c>
      <c r="G15" s="6">
        <v>2194.9899999999998</v>
      </c>
      <c r="H15" s="15">
        <f t="shared" si="0"/>
        <v>14567.91</v>
      </c>
    </row>
    <row r="16" spans="1:8" ht="11.95" customHeight="1" x14ac:dyDescent="0.3">
      <c r="A16" s="5" t="s">
        <v>15</v>
      </c>
      <c r="B16" s="6">
        <v>71551.45</v>
      </c>
      <c r="C16" s="6">
        <v>215047.67</v>
      </c>
      <c r="D16" s="6">
        <v>35775.72</v>
      </c>
      <c r="E16" s="6">
        <v>5923.88</v>
      </c>
      <c r="F16" s="6">
        <v>37922.269999999997</v>
      </c>
      <c r="G16" s="6">
        <v>64968.7</v>
      </c>
      <c r="H16" s="15">
        <f t="shared" si="0"/>
        <v>431189.69</v>
      </c>
    </row>
    <row r="17" spans="1:8" ht="11.95" customHeight="1" x14ac:dyDescent="0.3">
      <c r="A17" s="5" t="s">
        <v>16</v>
      </c>
      <c r="B17" s="6">
        <v>4140.58</v>
      </c>
      <c r="C17" s="6">
        <v>12444.51</v>
      </c>
      <c r="D17" s="6">
        <v>2070.3000000000002</v>
      </c>
      <c r="E17" s="6">
        <v>342.8</v>
      </c>
      <c r="F17" s="6">
        <v>2194.5100000000002</v>
      </c>
      <c r="G17" s="6">
        <v>3759.64</v>
      </c>
      <c r="H17" s="15">
        <f t="shared" si="0"/>
        <v>24952.339999999997</v>
      </c>
    </row>
    <row r="18" spans="1:8" ht="11.95" customHeight="1" x14ac:dyDescent="0.3">
      <c r="A18" s="5" t="s">
        <v>17</v>
      </c>
      <c r="B18" s="6">
        <v>23249.66</v>
      </c>
      <c r="C18" s="6">
        <v>69876.800000000003</v>
      </c>
      <c r="D18" s="6">
        <v>11624.82</v>
      </c>
      <c r="E18" s="6">
        <v>1924.88</v>
      </c>
      <c r="F18" s="6">
        <v>12322.33</v>
      </c>
      <c r="G18" s="6">
        <v>21110.7</v>
      </c>
      <c r="H18" s="15">
        <f t="shared" si="0"/>
        <v>140109.19</v>
      </c>
    </row>
    <row r="19" spans="1:8" ht="11.95" customHeight="1" x14ac:dyDescent="0.3">
      <c r="A19" s="5" t="s">
        <v>18</v>
      </c>
      <c r="B19" s="6">
        <v>5091.54</v>
      </c>
      <c r="C19" s="6">
        <v>15302.6</v>
      </c>
      <c r="D19" s="6">
        <v>2545.77</v>
      </c>
      <c r="E19" s="6">
        <v>421.55</v>
      </c>
      <c r="F19" s="6">
        <v>2698.52</v>
      </c>
      <c r="G19" s="6">
        <v>4623.13</v>
      </c>
      <c r="H19" s="15">
        <f t="shared" si="0"/>
        <v>30683.11</v>
      </c>
    </row>
    <row r="20" spans="1:8" ht="11.95" customHeight="1" x14ac:dyDescent="0.3">
      <c r="A20" s="5" t="s">
        <v>19</v>
      </c>
      <c r="B20" s="6">
        <v>7240.3</v>
      </c>
      <c r="C20" s="6">
        <v>21760.7</v>
      </c>
      <c r="D20" s="6">
        <v>3620.16</v>
      </c>
      <c r="E20" s="6">
        <v>599.44000000000005</v>
      </c>
      <c r="F20" s="6">
        <v>3837.36</v>
      </c>
      <c r="G20" s="6">
        <v>6574.18</v>
      </c>
      <c r="H20" s="15">
        <f t="shared" si="0"/>
        <v>43632.14</v>
      </c>
    </row>
    <row r="21" spans="1:8" ht="11.95" customHeight="1" x14ac:dyDescent="0.3">
      <c r="A21" s="5" t="s">
        <v>20</v>
      </c>
      <c r="B21" s="6">
        <v>1335.17</v>
      </c>
      <c r="C21" s="6">
        <v>4012.83</v>
      </c>
      <c r="D21" s="6">
        <v>667.59</v>
      </c>
      <c r="E21" s="6">
        <v>110.56</v>
      </c>
      <c r="F21" s="6">
        <v>707.63</v>
      </c>
      <c r="G21" s="6">
        <v>1212.33</v>
      </c>
      <c r="H21" s="15">
        <f t="shared" si="0"/>
        <v>8046.1100000000006</v>
      </c>
    </row>
    <row r="22" spans="1:8" ht="11.95" customHeight="1" x14ac:dyDescent="0.3">
      <c r="A22" s="5" t="s">
        <v>21</v>
      </c>
      <c r="B22" s="6">
        <v>2655.15</v>
      </c>
      <c r="C22" s="6">
        <v>7980.03</v>
      </c>
      <c r="D22" s="6">
        <v>1327.57</v>
      </c>
      <c r="E22" s="6">
        <v>219.83</v>
      </c>
      <c r="F22" s="6">
        <v>1407.23</v>
      </c>
      <c r="G22" s="6">
        <v>2410.87</v>
      </c>
      <c r="H22" s="15">
        <f t="shared" si="0"/>
        <v>16000.68</v>
      </c>
    </row>
    <row r="23" spans="1:8" ht="11.95" customHeight="1" x14ac:dyDescent="0.3">
      <c r="A23" s="5" t="s">
        <v>22</v>
      </c>
      <c r="B23" s="6">
        <v>1032.55</v>
      </c>
      <c r="C23" s="6">
        <v>3103.33</v>
      </c>
      <c r="D23" s="6">
        <v>516.28</v>
      </c>
      <c r="E23" s="6">
        <v>85.49</v>
      </c>
      <c r="F23" s="6">
        <v>547.25</v>
      </c>
      <c r="G23" s="6">
        <v>937.56</v>
      </c>
      <c r="H23" s="15">
        <f t="shared" si="0"/>
        <v>6222.4599999999991</v>
      </c>
    </row>
    <row r="24" spans="1:8" ht="11.95" customHeight="1" x14ac:dyDescent="0.3">
      <c r="A24" s="5" t="s">
        <v>23</v>
      </c>
      <c r="B24" s="6">
        <v>2817.88</v>
      </c>
      <c r="C24" s="6">
        <v>8469.09</v>
      </c>
      <c r="D24" s="6">
        <v>1408.94</v>
      </c>
      <c r="E24" s="6">
        <v>233.32</v>
      </c>
      <c r="F24" s="6">
        <v>1493.49</v>
      </c>
      <c r="G24" s="6">
        <v>2558.61</v>
      </c>
      <c r="H24" s="15">
        <f t="shared" si="0"/>
        <v>16981.330000000002</v>
      </c>
    </row>
    <row r="25" spans="1:8" ht="11.95" customHeight="1" x14ac:dyDescent="0.3">
      <c r="A25" s="5" t="s">
        <v>24</v>
      </c>
      <c r="B25" s="6">
        <v>6678.77</v>
      </c>
      <c r="C25" s="6">
        <v>20073.03</v>
      </c>
      <c r="D25" s="6">
        <v>3339.4</v>
      </c>
      <c r="E25" s="6">
        <v>552.96</v>
      </c>
      <c r="F25" s="6">
        <v>3539.76</v>
      </c>
      <c r="G25" s="6">
        <v>6064.33</v>
      </c>
      <c r="H25" s="15">
        <f t="shared" si="0"/>
        <v>40248.25</v>
      </c>
    </row>
    <row r="26" spans="1:8" ht="11.95" customHeight="1" x14ac:dyDescent="0.3">
      <c r="A26" s="5" t="s">
        <v>25</v>
      </c>
      <c r="B26" s="6">
        <v>351.33</v>
      </c>
      <c r="C26" s="6">
        <v>1055.94</v>
      </c>
      <c r="D26" s="6">
        <v>175.67</v>
      </c>
      <c r="E26" s="6">
        <v>29.09</v>
      </c>
      <c r="F26" s="6">
        <v>186.2</v>
      </c>
      <c r="G26" s="6">
        <v>319.02</v>
      </c>
      <c r="H26" s="15">
        <f t="shared" si="0"/>
        <v>2117.25</v>
      </c>
    </row>
    <row r="27" spans="1:8" ht="11.95" customHeight="1" x14ac:dyDescent="0.3">
      <c r="A27" s="5" t="s">
        <v>26</v>
      </c>
      <c r="H27" s="15">
        <f t="shared" si="0"/>
        <v>0</v>
      </c>
    </row>
    <row r="28" spans="1:8" ht="11.95" customHeight="1" x14ac:dyDescent="0.3">
      <c r="A28" s="5" t="s">
        <v>26</v>
      </c>
      <c r="H28" s="17">
        <f t="shared" si="0"/>
        <v>0</v>
      </c>
    </row>
    <row r="29" spans="1:8" ht="11.95" customHeight="1" x14ac:dyDescent="0.3">
      <c r="A29" s="7" t="s">
        <v>27</v>
      </c>
      <c r="B29" s="8">
        <f t="shared" ref="B29:G29" si="1">SUM(B4:B28)</f>
        <v>205103.84999999995</v>
      </c>
      <c r="C29" s="8">
        <f t="shared" si="1"/>
        <v>616438.8899999999</v>
      </c>
      <c r="D29" s="8">
        <f t="shared" si="1"/>
        <v>102551.92000000001</v>
      </c>
      <c r="E29" s="8">
        <f t="shared" si="1"/>
        <v>16980.98</v>
      </c>
      <c r="F29" s="8">
        <f t="shared" si="1"/>
        <v>108705.02</v>
      </c>
      <c r="G29" s="8">
        <f t="shared" si="1"/>
        <v>186234.17999999996</v>
      </c>
      <c r="H29" s="18">
        <f t="shared" si="0"/>
        <v>1236014.8399999999</v>
      </c>
    </row>
    <row r="30" spans="1:8" ht="6.05" customHeight="1" x14ac:dyDescent="0.3"/>
    <row r="31" spans="1:8" ht="11.95" customHeight="1" x14ac:dyDescent="0.3">
      <c r="A31" s="9" t="s">
        <v>28</v>
      </c>
      <c r="B31" s="4" t="s">
        <v>26</v>
      </c>
      <c r="C31" s="4" t="s">
        <v>26</v>
      </c>
      <c r="D31" s="4" t="s">
        <v>26</v>
      </c>
      <c r="E31" s="4" t="s">
        <v>26</v>
      </c>
      <c r="F31" s="4" t="s">
        <v>26</v>
      </c>
      <c r="G31" s="4" t="s">
        <v>26</v>
      </c>
      <c r="H31" s="17"/>
    </row>
    <row r="32" spans="1:8" ht="11.95" customHeight="1" x14ac:dyDescent="0.3">
      <c r="A32" s="5" t="s">
        <v>29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15">
        <f t="shared" ref="H32:H58" si="2">SUM(B32:G32)</f>
        <v>0</v>
      </c>
    </row>
    <row r="33" spans="1:8" ht="11.95" customHeight="1" x14ac:dyDescent="0.3">
      <c r="A33" s="5" t="s">
        <v>30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15">
        <f t="shared" si="2"/>
        <v>0</v>
      </c>
    </row>
    <row r="34" spans="1:8" ht="11.95" customHeight="1" x14ac:dyDescent="0.3">
      <c r="A34" s="5" t="s">
        <v>31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15">
        <f t="shared" si="2"/>
        <v>0</v>
      </c>
    </row>
    <row r="35" spans="1:8" ht="11.95" customHeight="1" x14ac:dyDescent="0.3">
      <c r="A35" s="5" t="s">
        <v>32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15">
        <f t="shared" si="2"/>
        <v>0</v>
      </c>
    </row>
    <row r="36" spans="1:8" ht="11.95" customHeight="1" x14ac:dyDescent="0.3">
      <c r="A36" s="5" t="s">
        <v>33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15">
        <f t="shared" si="2"/>
        <v>0</v>
      </c>
    </row>
    <row r="37" spans="1:8" ht="11.95" customHeight="1" x14ac:dyDescent="0.3">
      <c r="A37" s="5" t="s">
        <v>34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15">
        <f t="shared" si="2"/>
        <v>0</v>
      </c>
    </row>
    <row r="38" spans="1:8" ht="11.95" customHeight="1" x14ac:dyDescent="0.3">
      <c r="A38" s="5" t="s">
        <v>35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15">
        <f t="shared" si="2"/>
        <v>0</v>
      </c>
    </row>
    <row r="39" spans="1:8" ht="11.95" customHeight="1" x14ac:dyDescent="0.3">
      <c r="A39" s="5" t="s">
        <v>36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15">
        <f t="shared" si="2"/>
        <v>0</v>
      </c>
    </row>
    <row r="40" spans="1:8" ht="11.95" customHeight="1" x14ac:dyDescent="0.3">
      <c r="A40" s="5" t="s">
        <v>37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15">
        <f t="shared" si="2"/>
        <v>0</v>
      </c>
    </row>
    <row r="41" spans="1:8" ht="11.95" customHeight="1" x14ac:dyDescent="0.3">
      <c r="A41" s="5" t="s">
        <v>38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15">
        <f t="shared" si="2"/>
        <v>0</v>
      </c>
    </row>
    <row r="42" spans="1:8" ht="11.95" customHeight="1" x14ac:dyDescent="0.3">
      <c r="A42" s="5" t="s">
        <v>39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15">
        <f t="shared" si="2"/>
        <v>0</v>
      </c>
    </row>
    <row r="43" spans="1:8" ht="11.95" customHeight="1" x14ac:dyDescent="0.3">
      <c r="A43" s="5" t="s">
        <v>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15">
        <f t="shared" si="2"/>
        <v>0</v>
      </c>
    </row>
    <row r="44" spans="1:8" ht="11.95" customHeight="1" x14ac:dyDescent="0.3">
      <c r="A44" s="5" t="s">
        <v>42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15">
        <f t="shared" si="2"/>
        <v>0</v>
      </c>
    </row>
    <row r="45" spans="1:8" ht="11.95" customHeight="1" x14ac:dyDescent="0.3">
      <c r="A45" s="5" t="s">
        <v>43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15">
        <f t="shared" si="2"/>
        <v>0</v>
      </c>
    </row>
    <row r="46" spans="1:8" ht="11.95" customHeight="1" x14ac:dyDescent="0.3">
      <c r="A46" s="5" t="s">
        <v>44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15">
        <f t="shared" si="2"/>
        <v>0</v>
      </c>
    </row>
    <row r="47" spans="1:8" ht="11.95" customHeight="1" x14ac:dyDescent="0.3">
      <c r="A47" s="5" t="s">
        <v>45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15">
        <f t="shared" si="2"/>
        <v>0</v>
      </c>
    </row>
    <row r="48" spans="1:8" ht="11.95" customHeight="1" x14ac:dyDescent="0.3">
      <c r="A48" s="5" t="s">
        <v>46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15">
        <f t="shared" si="2"/>
        <v>0</v>
      </c>
    </row>
    <row r="49" spans="1:10" ht="11.95" customHeight="1" x14ac:dyDescent="0.3">
      <c r="A49" s="5" t="s">
        <v>47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15">
        <f t="shared" si="2"/>
        <v>0</v>
      </c>
    </row>
    <row r="50" spans="1:10" ht="11.95" customHeight="1" x14ac:dyDescent="0.3">
      <c r="A50" s="5" t="s">
        <v>48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15">
        <f t="shared" si="2"/>
        <v>0</v>
      </c>
    </row>
    <row r="51" spans="1:10" ht="11.95" customHeight="1" x14ac:dyDescent="0.3">
      <c r="A51" s="5" t="s">
        <v>49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15">
        <f t="shared" si="2"/>
        <v>0</v>
      </c>
    </row>
    <row r="52" spans="1:10" ht="11.95" customHeight="1" x14ac:dyDescent="0.3">
      <c r="A52" s="5" t="s">
        <v>50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15">
        <f t="shared" si="2"/>
        <v>0</v>
      </c>
    </row>
    <row r="53" spans="1:10" ht="11.95" customHeight="1" x14ac:dyDescent="0.3">
      <c r="A53" s="5" t="s">
        <v>51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15">
        <f t="shared" si="2"/>
        <v>0</v>
      </c>
    </row>
    <row r="54" spans="1:10" ht="11.95" customHeight="1" x14ac:dyDescent="0.3">
      <c r="A54" s="5" t="s">
        <v>52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15">
        <f t="shared" si="2"/>
        <v>0</v>
      </c>
    </row>
    <row r="55" spans="1:10" ht="11.95" customHeight="1" x14ac:dyDescent="0.3">
      <c r="A55" s="5" t="s">
        <v>26</v>
      </c>
      <c r="H55" s="15">
        <f t="shared" si="2"/>
        <v>0</v>
      </c>
    </row>
    <row r="56" spans="1:10" ht="11.95" customHeight="1" x14ac:dyDescent="0.3">
      <c r="A56" s="5" t="s">
        <v>26</v>
      </c>
      <c r="H56" s="15">
        <f t="shared" si="2"/>
        <v>0</v>
      </c>
    </row>
    <row r="57" spans="1:10" ht="11.95" customHeight="1" x14ac:dyDescent="0.3">
      <c r="A57" s="10" t="s">
        <v>53</v>
      </c>
      <c r="B57" s="11">
        <f t="shared" ref="B57:G57" si="3">SUM(B32:B56)</f>
        <v>0</v>
      </c>
      <c r="C57" s="11">
        <f t="shared" si="3"/>
        <v>0</v>
      </c>
      <c r="D57" s="11">
        <f t="shared" si="3"/>
        <v>0</v>
      </c>
      <c r="E57" s="11">
        <f t="shared" si="3"/>
        <v>0</v>
      </c>
      <c r="F57" s="11">
        <f t="shared" si="3"/>
        <v>0</v>
      </c>
      <c r="G57" s="11">
        <f t="shared" si="3"/>
        <v>0</v>
      </c>
      <c r="H57" s="18">
        <f t="shared" si="2"/>
        <v>0</v>
      </c>
    </row>
    <row r="58" spans="1:10" ht="11.95" customHeight="1" x14ac:dyDescent="0.3">
      <c r="A58" s="7" t="s">
        <v>54</v>
      </c>
      <c r="B58" s="8">
        <f t="shared" ref="B58:G58" si="4">SUM(B29,B57)</f>
        <v>205103.84999999995</v>
      </c>
      <c r="C58" s="8">
        <f t="shared" si="4"/>
        <v>616438.8899999999</v>
      </c>
      <c r="D58" s="8">
        <f t="shared" si="4"/>
        <v>102551.92000000001</v>
      </c>
      <c r="E58" s="8">
        <f t="shared" si="4"/>
        <v>16980.98</v>
      </c>
      <c r="F58" s="8">
        <f t="shared" si="4"/>
        <v>108705.02</v>
      </c>
      <c r="G58" s="8">
        <f t="shared" si="4"/>
        <v>186234.17999999996</v>
      </c>
      <c r="H58" s="18">
        <f t="shared" si="2"/>
        <v>1236014.8399999999</v>
      </c>
    </row>
    <row r="59" spans="1:10" ht="6.05" customHeight="1" x14ac:dyDescent="0.3"/>
    <row r="60" spans="1:10" ht="11.95" customHeight="1" x14ac:dyDescent="0.3"/>
    <row r="61" spans="1:10" ht="11.95" customHeight="1" x14ac:dyDescent="0.3">
      <c r="B61" s="19" t="s">
        <v>63</v>
      </c>
      <c r="C61" s="20"/>
      <c r="D61" s="20"/>
      <c r="E61" s="20"/>
    </row>
    <row r="62" spans="1:10" ht="11.95" customHeight="1" x14ac:dyDescent="0.3">
      <c r="B62" s="19" t="s">
        <v>64</v>
      </c>
      <c r="C62" s="20"/>
      <c r="D62" s="20"/>
      <c r="E62" s="20"/>
    </row>
    <row r="63" spans="1:10" ht="11.95" customHeight="1" x14ac:dyDescent="0.3">
      <c r="B63" s="19" t="s">
        <v>65</v>
      </c>
      <c r="C63" s="20"/>
      <c r="D63" s="20"/>
      <c r="E63" s="20"/>
      <c r="F63" s="21" t="s">
        <v>66</v>
      </c>
      <c r="G63" s="21"/>
      <c r="H63" s="22"/>
      <c r="I63" s="23" t="s">
        <v>67</v>
      </c>
      <c r="J63" s="24"/>
    </row>
    <row r="64" spans="1:10" ht="11.95" customHeight="1" x14ac:dyDescent="0.3"/>
    <row r="65" spans="2:10" ht="11.95" customHeight="1" x14ac:dyDescent="0.3">
      <c r="B65" s="12"/>
      <c r="C65" s="12"/>
      <c r="D65" s="12"/>
      <c r="F65" s="12"/>
      <c r="G65" s="12"/>
      <c r="H65" s="13"/>
      <c r="I65" s="23" t="s">
        <v>68</v>
      </c>
      <c r="J65" s="24"/>
    </row>
    <row r="66" spans="2:10" ht="11.95" customHeight="1" x14ac:dyDescent="0.3">
      <c r="B66" s="19" t="s">
        <v>69</v>
      </c>
      <c r="C66" s="20"/>
      <c r="D66" s="20"/>
      <c r="E66" s="20"/>
    </row>
    <row r="67" spans="2:10" ht="11.95" customHeight="1" x14ac:dyDescent="0.3"/>
    <row r="68" spans="2:10" ht="11.95" customHeight="1" x14ac:dyDescent="0.3"/>
    <row r="69" spans="2:10" ht="11.95" customHeight="1" x14ac:dyDescent="0.3"/>
    <row r="70" spans="2:10" ht="11.95" customHeight="1" x14ac:dyDescent="0.3"/>
    <row r="71" spans="2:10" ht="11.95" customHeight="1" x14ac:dyDescent="0.3"/>
    <row r="72" spans="2:10" ht="11.95" customHeight="1" x14ac:dyDescent="0.3"/>
    <row r="73" spans="2:10" ht="11.95" customHeight="1" x14ac:dyDescent="0.3"/>
    <row r="74" spans="2:10" ht="11.95" customHeight="1" x14ac:dyDescent="0.3"/>
    <row r="75" spans="2:10" ht="11.95" customHeight="1" x14ac:dyDescent="0.3"/>
    <row r="76" spans="2:10" ht="11.95" customHeight="1" x14ac:dyDescent="0.3"/>
    <row r="77" spans="2:10" ht="11.95" customHeight="1" x14ac:dyDescent="0.3"/>
    <row r="78" spans="2:10" ht="11.95" customHeight="1" x14ac:dyDescent="0.3"/>
    <row r="79" spans="2:10" ht="11.95" customHeight="1" x14ac:dyDescent="0.3"/>
    <row r="80" spans="2:1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65:J65"/>
    <mergeCell ref="B66:E66"/>
    <mergeCell ref="B61:E61"/>
    <mergeCell ref="B62:E62"/>
    <mergeCell ref="B63:E63"/>
    <mergeCell ref="F63:H63"/>
    <mergeCell ref="I63:J63"/>
  </mergeCells>
  <pageMargins left="0.7" right="0.7" top="0.75" bottom="0.75" header="0.3" footer="0.3"/>
  <pageSetup scale="65" fitToWidth="0" orientation="landscape" r:id="rId1"/>
  <headerFooter differentFirst="1">
    <firstHeader>&amp;CAUDITOR'S OFFICE, MADISON COUNTY
STATEMENT OF SEMI-ANNUAL APPORTIONMENT OF TAXES
MADE AT THE FIRST HALF REAL ESTATE SETTLEMENT TAX YEAR 2024, WITH THE COUNTY TREASURER FOR JEFFERSON LOCAL SCHOOLS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99"/>
  <sheetViews>
    <sheetView view="pageLayout" zoomScaleNormal="100" workbookViewId="0">
      <selection activeCell="H7" sqref="H7"/>
    </sheetView>
  </sheetViews>
  <sheetFormatPr defaultRowHeight="12.8" customHeight="1" x14ac:dyDescent="0.3"/>
  <cols>
    <col min="1" max="1" width="29.109375" customWidth="1"/>
    <col min="2" max="5" width="11" style="2" customWidth="1"/>
    <col min="6" max="6" width="11" customWidth="1"/>
  </cols>
  <sheetData>
    <row r="2" spans="1:6" ht="29.95" customHeight="1" x14ac:dyDescent="0.3">
      <c r="A2" s="1" t="s">
        <v>0</v>
      </c>
      <c r="B2" s="3" t="s">
        <v>70</v>
      </c>
      <c r="C2" s="3" t="s">
        <v>71</v>
      </c>
      <c r="D2" s="3" t="s">
        <v>72</v>
      </c>
      <c r="E2" s="3" t="s">
        <v>73</v>
      </c>
      <c r="F2" s="14" t="s">
        <v>61</v>
      </c>
    </row>
    <row r="3" spans="1:6" ht="11.95" customHeight="1" x14ac:dyDescent="0.3">
      <c r="A3" s="1" t="s">
        <v>62</v>
      </c>
      <c r="B3" s="4" t="s">
        <v>26</v>
      </c>
      <c r="C3" s="4" t="s">
        <v>26</v>
      </c>
      <c r="D3" s="4" t="s">
        <v>26</v>
      </c>
      <c r="E3" s="4" t="s">
        <v>26</v>
      </c>
    </row>
    <row r="4" spans="1:6" ht="11.95" customHeight="1" x14ac:dyDescent="0.3">
      <c r="A4" s="5" t="s">
        <v>13</v>
      </c>
      <c r="B4" s="6">
        <v>1059.6099999999999</v>
      </c>
      <c r="C4" s="6">
        <v>2688.61</v>
      </c>
      <c r="D4" s="6">
        <v>2244.15</v>
      </c>
      <c r="E4" s="6">
        <v>428.88</v>
      </c>
      <c r="F4" s="16">
        <f>SUM(B4:E4)</f>
        <v>6421.2500000000009</v>
      </c>
    </row>
    <row r="5" spans="1:6" ht="11.95" customHeight="1" x14ac:dyDescent="0.3">
      <c r="A5" s="5" t="s">
        <v>26</v>
      </c>
      <c r="F5" s="15">
        <f>SUM(B5:E5)</f>
        <v>0</v>
      </c>
    </row>
    <row r="6" spans="1:6" ht="11.95" customHeight="1" x14ac:dyDescent="0.3">
      <c r="A6" s="5" t="s">
        <v>26</v>
      </c>
      <c r="F6" s="17">
        <f>SUM(B6:E6)</f>
        <v>0</v>
      </c>
    </row>
    <row r="7" spans="1:6" ht="11.95" customHeight="1" x14ac:dyDescent="0.3">
      <c r="A7" s="7" t="s">
        <v>27</v>
      </c>
      <c r="B7" s="8">
        <f>SUM(B4:B6)</f>
        <v>1059.6099999999999</v>
      </c>
      <c r="C7" s="8">
        <f>SUM(C4:C6)</f>
        <v>2688.61</v>
      </c>
      <c r="D7" s="8">
        <f>SUM(D4:D6)</f>
        <v>2244.15</v>
      </c>
      <c r="E7" s="8">
        <f>SUM(E4:E6)</f>
        <v>428.88</v>
      </c>
      <c r="F7" s="18">
        <f>SUM(B7:E7)</f>
        <v>6421.2500000000009</v>
      </c>
    </row>
    <row r="8" spans="1:6" ht="6.05" customHeight="1" x14ac:dyDescent="0.3"/>
    <row r="9" spans="1:6" ht="11.95" customHeight="1" x14ac:dyDescent="0.3">
      <c r="A9" s="9" t="s">
        <v>28</v>
      </c>
      <c r="B9" s="4" t="s">
        <v>26</v>
      </c>
      <c r="C9" s="4" t="s">
        <v>26</v>
      </c>
      <c r="D9" s="4" t="s">
        <v>26</v>
      </c>
      <c r="E9" s="4" t="s">
        <v>26</v>
      </c>
      <c r="F9" s="17"/>
    </row>
    <row r="10" spans="1:6" ht="11.95" customHeight="1" x14ac:dyDescent="0.3">
      <c r="A10" s="5" t="s">
        <v>40</v>
      </c>
      <c r="B10" s="6">
        <v>0</v>
      </c>
      <c r="C10" s="6">
        <v>0</v>
      </c>
      <c r="D10" s="6">
        <v>0</v>
      </c>
      <c r="E10" s="6">
        <v>0</v>
      </c>
      <c r="F10" s="15">
        <f>SUM(B10:E10)</f>
        <v>0</v>
      </c>
    </row>
    <row r="11" spans="1:6" ht="11.95" customHeight="1" x14ac:dyDescent="0.3">
      <c r="A11" s="5" t="s">
        <v>26</v>
      </c>
      <c r="F11" s="15">
        <f>SUM(B11:E11)</f>
        <v>0</v>
      </c>
    </row>
    <row r="12" spans="1:6" ht="11.95" customHeight="1" x14ac:dyDescent="0.3">
      <c r="A12" s="5" t="s">
        <v>26</v>
      </c>
      <c r="F12" s="15">
        <f>SUM(B12:E12)</f>
        <v>0</v>
      </c>
    </row>
    <row r="13" spans="1:6" ht="11.95" customHeight="1" x14ac:dyDescent="0.3">
      <c r="A13" s="10" t="s">
        <v>53</v>
      </c>
      <c r="B13" s="11">
        <f>SUM(B10:B12)</f>
        <v>0</v>
      </c>
      <c r="C13" s="11">
        <f>SUM(C10:C12)</f>
        <v>0</v>
      </c>
      <c r="D13" s="11">
        <f>SUM(D10:D12)</f>
        <v>0</v>
      </c>
      <c r="E13" s="11">
        <f>SUM(E10:E12)</f>
        <v>0</v>
      </c>
      <c r="F13" s="18">
        <f>SUM(B13:E13)</f>
        <v>0</v>
      </c>
    </row>
    <row r="14" spans="1:6" ht="11.95" customHeight="1" x14ac:dyDescent="0.3">
      <c r="A14" s="7" t="s">
        <v>54</v>
      </c>
      <c r="B14" s="8">
        <f>SUM(B7,B13)</f>
        <v>1059.6099999999999</v>
      </c>
      <c r="C14" s="8">
        <f>SUM(C7,C13)</f>
        <v>2688.61</v>
      </c>
      <c r="D14" s="8">
        <f>SUM(D7,D13)</f>
        <v>2244.15</v>
      </c>
      <c r="E14" s="8">
        <f>SUM(E7,E13)</f>
        <v>428.88</v>
      </c>
      <c r="F14" s="18">
        <f>SUM(B14:E14)</f>
        <v>6421.2500000000009</v>
      </c>
    </row>
    <row r="15" spans="1:6" ht="6.05" customHeight="1" x14ac:dyDescent="0.3"/>
    <row r="16" spans="1:6" ht="11.95" customHeight="1" x14ac:dyDescent="0.3"/>
    <row r="17" spans="2:10" ht="11.95" customHeight="1" x14ac:dyDescent="0.3">
      <c r="B17" s="19" t="s">
        <v>63</v>
      </c>
      <c r="C17" s="20"/>
      <c r="D17" s="20"/>
      <c r="E17" s="20"/>
    </row>
    <row r="18" spans="2:10" ht="11.95" customHeight="1" x14ac:dyDescent="0.3">
      <c r="B18" s="19" t="s">
        <v>64</v>
      </c>
      <c r="C18" s="20"/>
      <c r="D18" s="20"/>
      <c r="E18" s="20"/>
    </row>
    <row r="19" spans="2:10" ht="11.95" customHeight="1" x14ac:dyDescent="0.3">
      <c r="B19" s="19" t="s">
        <v>65</v>
      </c>
      <c r="C19" s="20"/>
      <c r="D19" s="20"/>
      <c r="E19" s="20"/>
      <c r="F19" s="22" t="s">
        <v>66</v>
      </c>
      <c r="G19" s="22"/>
      <c r="H19" s="22"/>
      <c r="I19" s="23" t="s">
        <v>67</v>
      </c>
      <c r="J19" s="24"/>
    </row>
    <row r="20" spans="2:10" ht="11.95" customHeight="1" x14ac:dyDescent="0.3"/>
    <row r="21" spans="2:10" ht="11.95" customHeight="1" x14ac:dyDescent="0.3">
      <c r="B21" s="12"/>
      <c r="C21" s="12"/>
      <c r="D21" s="12"/>
      <c r="F21" s="13"/>
      <c r="G21" s="13"/>
      <c r="H21" s="13"/>
      <c r="I21" s="23" t="s">
        <v>68</v>
      </c>
      <c r="J21" s="24"/>
    </row>
    <row r="22" spans="2:10" ht="11.95" customHeight="1" x14ac:dyDescent="0.3">
      <c r="B22" s="19" t="s">
        <v>69</v>
      </c>
      <c r="C22" s="20"/>
      <c r="D22" s="20"/>
      <c r="E22" s="20"/>
    </row>
    <row r="23" spans="2:10" ht="11.95" customHeight="1" x14ac:dyDescent="0.3"/>
    <row r="24" spans="2:10" ht="11.95" customHeight="1" x14ac:dyDescent="0.3"/>
    <row r="25" spans="2:10" ht="11.95" customHeight="1" x14ac:dyDescent="0.3"/>
    <row r="26" spans="2:10" ht="11.95" customHeight="1" x14ac:dyDescent="0.3"/>
    <row r="27" spans="2:10" ht="11.95" customHeight="1" x14ac:dyDescent="0.3"/>
    <row r="28" spans="2:10" ht="11.95" customHeight="1" x14ac:dyDescent="0.3"/>
    <row r="29" spans="2:10" ht="11.95" customHeight="1" x14ac:dyDescent="0.3"/>
    <row r="30" spans="2:10" ht="11.95" customHeight="1" x14ac:dyDescent="0.3"/>
    <row r="31" spans="2:10" ht="11.95" customHeight="1" x14ac:dyDescent="0.3"/>
    <row r="32" spans="2:10" ht="11.95" customHeight="1" x14ac:dyDescent="0.3"/>
    <row r="33" ht="11.95" customHeight="1" x14ac:dyDescent="0.3"/>
    <row r="34" ht="11.95" customHeight="1" x14ac:dyDescent="0.3"/>
    <row r="35" ht="11.95" customHeight="1" x14ac:dyDescent="0.3"/>
    <row r="36" ht="11.95" customHeight="1" x14ac:dyDescent="0.3"/>
    <row r="37" ht="11.95" customHeight="1" x14ac:dyDescent="0.3"/>
    <row r="38" ht="11.95" customHeight="1" x14ac:dyDescent="0.3"/>
    <row r="39" ht="11.95" customHeight="1" x14ac:dyDescent="0.3"/>
    <row r="40" ht="11.95" customHeight="1" x14ac:dyDescent="0.3"/>
    <row r="41" ht="11.95" customHeight="1" x14ac:dyDescent="0.3"/>
    <row r="42" ht="11.95" customHeight="1" x14ac:dyDescent="0.3"/>
    <row r="43" ht="11.95" customHeight="1" x14ac:dyDescent="0.3"/>
    <row r="44" ht="11.95" customHeight="1" x14ac:dyDescent="0.3"/>
    <row r="45" ht="11.95" customHeight="1" x14ac:dyDescent="0.3"/>
    <row r="46" ht="11.95" customHeight="1" x14ac:dyDescent="0.3"/>
    <row r="47" ht="11.95" customHeight="1" x14ac:dyDescent="0.3"/>
    <row r="48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21:J21"/>
    <mergeCell ref="B22:E22"/>
    <mergeCell ref="B17:E17"/>
    <mergeCell ref="B18:E18"/>
    <mergeCell ref="B19:E19"/>
    <mergeCell ref="F19:H19"/>
    <mergeCell ref="I19:J19"/>
  </mergeCells>
  <pageMargins left="0.7" right="0.7" top="0.75" bottom="0.75" header="0.3" footer="0.3"/>
  <pageSetup scale="82" orientation="landscape" r:id="rId1"/>
  <headerFooter differentFirst="1">
    <firstHeader>&amp;CAUDITOR'S OFFICE, MADISON COUNTY
STATEMENT OF SEMI-ANNUAL APPORTIONMENT OF TAXES
MADE AT THE FIRST HALF REAL ESTATE SETTLEMENT TAX YEAR 2024, WITH THE COUNTY TREASURER FOR LONDON CITY SCHOOLS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99"/>
  <sheetViews>
    <sheetView view="pageLayout" zoomScaleNormal="100" workbookViewId="0">
      <selection activeCell="F7" sqref="F7"/>
    </sheetView>
  </sheetViews>
  <sheetFormatPr defaultRowHeight="12.8" customHeight="1" x14ac:dyDescent="0.3"/>
  <cols>
    <col min="1" max="1" width="32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74</v>
      </c>
      <c r="C2" s="14" t="s">
        <v>61</v>
      </c>
    </row>
    <row r="3" spans="1:3" ht="11.95" customHeight="1" x14ac:dyDescent="0.3">
      <c r="A3" s="1" t="s">
        <v>62</v>
      </c>
      <c r="B3" s="4" t="s">
        <v>26</v>
      </c>
    </row>
    <row r="4" spans="1:3" ht="11.95" customHeight="1" x14ac:dyDescent="0.3">
      <c r="A4" s="5" t="s">
        <v>2</v>
      </c>
      <c r="B4" s="6">
        <v>8169.29</v>
      </c>
      <c r="C4" s="16">
        <f t="shared" ref="C4:C18" si="0">SUM(B4)</f>
        <v>8169.29</v>
      </c>
    </row>
    <row r="5" spans="1:3" ht="11.95" customHeight="1" x14ac:dyDescent="0.3">
      <c r="A5" s="5" t="s">
        <v>3</v>
      </c>
      <c r="B5" s="6">
        <v>3817.36</v>
      </c>
      <c r="C5" s="15">
        <f t="shared" si="0"/>
        <v>3817.36</v>
      </c>
    </row>
    <row r="6" spans="1:3" ht="11.95" customHeight="1" x14ac:dyDescent="0.3">
      <c r="A6" s="5" t="s">
        <v>4</v>
      </c>
      <c r="B6" s="6">
        <v>706.85</v>
      </c>
      <c r="C6" s="15">
        <f t="shared" si="0"/>
        <v>706.85</v>
      </c>
    </row>
    <row r="7" spans="1:3" ht="11.95" customHeight="1" x14ac:dyDescent="0.3">
      <c r="A7" s="5" t="s">
        <v>5</v>
      </c>
      <c r="B7" s="6">
        <v>62.58</v>
      </c>
      <c r="C7" s="15">
        <f t="shared" si="0"/>
        <v>62.58</v>
      </c>
    </row>
    <row r="8" spans="1:3" ht="11.95" customHeight="1" x14ac:dyDescent="0.3">
      <c r="A8" s="5" t="s">
        <v>6</v>
      </c>
      <c r="B8" s="6">
        <v>396.68</v>
      </c>
      <c r="C8" s="15">
        <f t="shared" si="0"/>
        <v>396.68</v>
      </c>
    </row>
    <row r="9" spans="1:3" ht="11.95" customHeight="1" x14ac:dyDescent="0.3">
      <c r="A9" s="5" t="s">
        <v>8</v>
      </c>
      <c r="B9" s="6">
        <v>869.85</v>
      </c>
      <c r="C9" s="15">
        <f t="shared" si="0"/>
        <v>869.85</v>
      </c>
    </row>
    <row r="10" spans="1:3" ht="11.95" customHeight="1" x14ac:dyDescent="0.3">
      <c r="A10" s="5" t="s">
        <v>9</v>
      </c>
      <c r="B10" s="6">
        <v>604.37</v>
      </c>
      <c r="C10" s="15">
        <f t="shared" si="0"/>
        <v>604.37</v>
      </c>
    </row>
    <row r="11" spans="1:3" ht="11.95" customHeight="1" x14ac:dyDescent="0.3">
      <c r="A11" s="5" t="s">
        <v>10</v>
      </c>
      <c r="B11" s="6">
        <v>685.52</v>
      </c>
      <c r="C11" s="15">
        <f t="shared" si="0"/>
        <v>685.52</v>
      </c>
    </row>
    <row r="12" spans="1:3" ht="11.95" customHeight="1" x14ac:dyDescent="0.3">
      <c r="A12" s="5" t="s">
        <v>12</v>
      </c>
      <c r="B12" s="6">
        <v>422.6</v>
      </c>
      <c r="C12" s="15">
        <f t="shared" si="0"/>
        <v>422.6</v>
      </c>
    </row>
    <row r="13" spans="1:3" ht="11.95" customHeight="1" x14ac:dyDescent="0.3">
      <c r="A13" s="5" t="s">
        <v>13</v>
      </c>
      <c r="B13" s="6">
        <v>454.11</v>
      </c>
      <c r="C13" s="15">
        <f t="shared" si="0"/>
        <v>454.11</v>
      </c>
    </row>
    <row r="14" spans="1:3" ht="11.95" customHeight="1" x14ac:dyDescent="0.3">
      <c r="A14" s="5" t="s">
        <v>14</v>
      </c>
      <c r="B14" s="6">
        <v>870.26</v>
      </c>
      <c r="C14" s="15">
        <f t="shared" si="0"/>
        <v>870.26</v>
      </c>
    </row>
    <row r="15" spans="1:3" ht="11.95" customHeight="1" x14ac:dyDescent="0.3">
      <c r="A15" s="5" t="s">
        <v>25</v>
      </c>
      <c r="B15" s="6">
        <v>126.49</v>
      </c>
      <c r="C15" s="15">
        <f t="shared" si="0"/>
        <v>126.49</v>
      </c>
    </row>
    <row r="16" spans="1:3" ht="11.95" customHeight="1" x14ac:dyDescent="0.3">
      <c r="A16" s="5" t="s">
        <v>26</v>
      </c>
      <c r="C16" s="15">
        <f t="shared" si="0"/>
        <v>0</v>
      </c>
    </row>
    <row r="17" spans="1:3" ht="11.95" customHeight="1" x14ac:dyDescent="0.3">
      <c r="A17" s="5" t="s">
        <v>26</v>
      </c>
      <c r="C17" s="17">
        <f t="shared" si="0"/>
        <v>0</v>
      </c>
    </row>
    <row r="18" spans="1:3" ht="11.95" customHeight="1" x14ac:dyDescent="0.3">
      <c r="A18" s="7" t="s">
        <v>27</v>
      </c>
      <c r="B18" s="8">
        <f>SUM(B4:B17)</f>
        <v>17185.960000000003</v>
      </c>
      <c r="C18" s="18">
        <f t="shared" si="0"/>
        <v>17185.960000000003</v>
      </c>
    </row>
    <row r="19" spans="1:3" ht="6.05" customHeight="1" x14ac:dyDescent="0.3"/>
    <row r="20" spans="1:3" ht="11.95" customHeight="1" x14ac:dyDescent="0.3">
      <c r="A20" s="9" t="s">
        <v>28</v>
      </c>
      <c r="B20" s="4" t="s">
        <v>26</v>
      </c>
      <c r="C20" s="17"/>
    </row>
    <row r="21" spans="1:3" ht="11.95" customHeight="1" x14ac:dyDescent="0.3">
      <c r="A21" s="5" t="s">
        <v>29</v>
      </c>
      <c r="B21" s="6">
        <v>0</v>
      </c>
      <c r="C21" s="15">
        <f t="shared" ref="C21:C36" si="1">SUM(B21)</f>
        <v>0</v>
      </c>
    </row>
    <row r="22" spans="1:3" ht="11.95" customHeight="1" x14ac:dyDescent="0.3">
      <c r="A22" s="5" t="s">
        <v>30</v>
      </c>
      <c r="B22" s="6">
        <v>0</v>
      </c>
      <c r="C22" s="15">
        <f t="shared" si="1"/>
        <v>0</v>
      </c>
    </row>
    <row r="23" spans="1:3" ht="11.95" customHeight="1" x14ac:dyDescent="0.3">
      <c r="A23" s="5" t="s">
        <v>31</v>
      </c>
      <c r="B23" s="6">
        <v>0</v>
      </c>
      <c r="C23" s="15">
        <f t="shared" si="1"/>
        <v>0</v>
      </c>
    </row>
    <row r="24" spans="1:3" ht="11.95" customHeight="1" x14ac:dyDescent="0.3">
      <c r="A24" s="5" t="s">
        <v>32</v>
      </c>
      <c r="B24" s="6">
        <v>0</v>
      </c>
      <c r="C24" s="15">
        <f t="shared" si="1"/>
        <v>0</v>
      </c>
    </row>
    <row r="25" spans="1:3" ht="11.95" customHeight="1" x14ac:dyDescent="0.3">
      <c r="A25" s="5" t="s">
        <v>33</v>
      </c>
      <c r="B25" s="6">
        <v>0</v>
      </c>
      <c r="C25" s="15">
        <f t="shared" si="1"/>
        <v>0</v>
      </c>
    </row>
    <row r="26" spans="1:3" ht="11.95" customHeight="1" x14ac:dyDescent="0.3">
      <c r="A26" s="5" t="s">
        <v>35</v>
      </c>
      <c r="B26" s="6">
        <v>0</v>
      </c>
      <c r="C26" s="15">
        <f t="shared" si="1"/>
        <v>0</v>
      </c>
    </row>
    <row r="27" spans="1:3" ht="11.95" customHeight="1" x14ac:dyDescent="0.3">
      <c r="A27" s="5" t="s">
        <v>36</v>
      </c>
      <c r="B27" s="6">
        <v>0</v>
      </c>
      <c r="C27" s="15">
        <f t="shared" si="1"/>
        <v>0</v>
      </c>
    </row>
    <row r="28" spans="1:3" ht="11.95" customHeight="1" x14ac:dyDescent="0.3">
      <c r="A28" s="5" t="s">
        <v>37</v>
      </c>
      <c r="B28" s="6">
        <v>0</v>
      </c>
      <c r="C28" s="15">
        <f t="shared" si="1"/>
        <v>0</v>
      </c>
    </row>
    <row r="29" spans="1:3" ht="11.95" customHeight="1" x14ac:dyDescent="0.3">
      <c r="A29" s="5" t="s">
        <v>39</v>
      </c>
      <c r="B29" s="6">
        <v>0</v>
      </c>
      <c r="C29" s="15">
        <f t="shared" si="1"/>
        <v>0</v>
      </c>
    </row>
    <row r="30" spans="1:3" ht="11.95" customHeight="1" x14ac:dyDescent="0.3">
      <c r="A30" s="5" t="s">
        <v>40</v>
      </c>
      <c r="B30" s="6">
        <v>0</v>
      </c>
      <c r="C30" s="15">
        <f t="shared" si="1"/>
        <v>0</v>
      </c>
    </row>
    <row r="31" spans="1:3" ht="11.95" customHeight="1" x14ac:dyDescent="0.3">
      <c r="A31" s="5" t="s">
        <v>41</v>
      </c>
      <c r="B31" s="6">
        <v>0</v>
      </c>
      <c r="C31" s="15">
        <f t="shared" si="1"/>
        <v>0</v>
      </c>
    </row>
    <row r="32" spans="1:3" ht="11.95" customHeight="1" x14ac:dyDescent="0.3">
      <c r="A32" s="5" t="s">
        <v>52</v>
      </c>
      <c r="B32" s="6">
        <v>0</v>
      </c>
      <c r="C32" s="15">
        <f t="shared" si="1"/>
        <v>0</v>
      </c>
    </row>
    <row r="33" spans="1:10" ht="11.95" customHeight="1" x14ac:dyDescent="0.3">
      <c r="A33" s="5" t="s">
        <v>26</v>
      </c>
      <c r="C33" s="15">
        <f t="shared" si="1"/>
        <v>0</v>
      </c>
    </row>
    <row r="34" spans="1:10" ht="11.95" customHeight="1" x14ac:dyDescent="0.3">
      <c r="A34" s="5" t="s">
        <v>26</v>
      </c>
      <c r="C34" s="15">
        <f t="shared" si="1"/>
        <v>0</v>
      </c>
    </row>
    <row r="35" spans="1:10" ht="11.95" customHeight="1" x14ac:dyDescent="0.3">
      <c r="A35" s="10" t="s">
        <v>53</v>
      </c>
      <c r="B35" s="11">
        <f>SUM(B21:B34)</f>
        <v>0</v>
      </c>
      <c r="C35" s="18">
        <f t="shared" si="1"/>
        <v>0</v>
      </c>
    </row>
    <row r="36" spans="1:10" ht="11.95" customHeight="1" x14ac:dyDescent="0.3">
      <c r="A36" s="7" t="s">
        <v>54</v>
      </c>
      <c r="B36" s="8">
        <f>SUM(B18,B35)</f>
        <v>17185.960000000003</v>
      </c>
      <c r="C36" s="18">
        <f t="shared" si="1"/>
        <v>17185.960000000003</v>
      </c>
    </row>
    <row r="37" spans="1:10" ht="6.05" customHeight="1" x14ac:dyDescent="0.3"/>
    <row r="38" spans="1:10" ht="11.95" customHeight="1" x14ac:dyDescent="0.3"/>
    <row r="39" spans="1:10" ht="11.95" customHeight="1" x14ac:dyDescent="0.3">
      <c r="B39" s="19" t="s">
        <v>63</v>
      </c>
      <c r="C39" s="24"/>
      <c r="D39" s="24"/>
      <c r="E39" s="24"/>
    </row>
    <row r="40" spans="1:10" ht="11.95" customHeight="1" x14ac:dyDescent="0.3">
      <c r="B40" s="19" t="s">
        <v>64</v>
      </c>
      <c r="C40" s="24"/>
      <c r="D40" s="24"/>
      <c r="E40" s="24"/>
    </row>
    <row r="41" spans="1:10" ht="11.95" customHeight="1" x14ac:dyDescent="0.3">
      <c r="B41" s="19" t="s">
        <v>65</v>
      </c>
      <c r="C41" s="24"/>
      <c r="D41" s="24"/>
      <c r="E41" s="24"/>
      <c r="F41" s="22" t="s">
        <v>66</v>
      </c>
      <c r="G41" s="22"/>
      <c r="H41" s="22"/>
      <c r="I41" s="23" t="s">
        <v>67</v>
      </c>
      <c r="J41" s="24"/>
    </row>
    <row r="42" spans="1:10" ht="11.95" customHeight="1" x14ac:dyDescent="0.3"/>
    <row r="43" spans="1:10" ht="11.95" customHeight="1" x14ac:dyDescent="0.3">
      <c r="B43" s="12"/>
      <c r="C43" s="13"/>
      <c r="D43" s="13"/>
      <c r="F43" s="13"/>
      <c r="G43" s="13"/>
      <c r="H43" s="13"/>
      <c r="I43" s="23" t="s">
        <v>68</v>
      </c>
      <c r="J43" s="24"/>
    </row>
    <row r="44" spans="1:10" ht="11.95" customHeight="1" x14ac:dyDescent="0.3">
      <c r="B44" s="19" t="s">
        <v>69</v>
      </c>
      <c r="C44" s="24"/>
      <c r="D44" s="24"/>
      <c r="E44" s="24"/>
    </row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43:J43"/>
    <mergeCell ref="B44:E44"/>
    <mergeCell ref="B39:E39"/>
    <mergeCell ref="B40:E40"/>
    <mergeCell ref="B41:E41"/>
    <mergeCell ref="F41:H41"/>
    <mergeCell ref="I41:J41"/>
  </mergeCells>
  <pageMargins left="0.7" right="0.7" top="0.75" bottom="0.75" header="0.3" footer="0.3"/>
  <pageSetup scale="82" orientation="landscape" r:id="rId1"/>
  <headerFooter differentFirst="1">
    <firstHeader>&amp;CAUDITOR'S OFFICE, MADISON COUNTY
STATEMENT OF SEMI-ANNUAL APPORTIONMENT OF TAXES
MADE AT THE FIRST HALF REAL ESTATE SETTLEMENT TAX YEAR 2024, WITH THE COUNTY TREASURER FOR TOLLES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MADISON COUNTY SUMMARY</vt:lpstr>
      <vt:lpstr>22540-JEFFERSON LSD (MADISON CO</vt:lpstr>
      <vt:lpstr>22960-LONDON CSD</vt:lpstr>
      <vt:lpstr>30070-TOLLES CAREER &amp; TECHNICAL</vt:lpstr>
      <vt:lpstr>'22540-JEFFERSON LSD (MADISON CO'!Print_Titles</vt:lpstr>
      <vt:lpstr>'22960-LONDON CSD'!Print_Titles</vt:lpstr>
      <vt:lpstr>'30070-TOLLES CAREER &amp; TECHNICAL'!Print_Titles</vt:lpstr>
      <vt:lpstr>'MADISON COUNTY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Amanda.Russell</cp:lastModifiedBy>
  <cp:lastPrinted>2025-03-12T14:44:42Z</cp:lastPrinted>
  <dcterms:modified xsi:type="dcterms:W3CDTF">2025-03-12T14:45:15Z</dcterms:modified>
</cp:coreProperties>
</file>