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manda\Feb 2025 RE Tax Settlement\Feb 25 FINAL Balance Package\"/>
    </mc:Choice>
  </mc:AlternateContent>
  <xr:revisionPtr revIDLastSave="0" documentId="13_ncr:1_{DF4C2C77-EDFC-4696-A98C-02BD5664F6BD}" xr6:coauthVersionLast="47" xr6:coauthVersionMax="47" xr10:uidLastSave="{00000000-0000-0000-0000-000000000000}"/>
  <bookViews>
    <workbookView xWindow="-118" yWindow="-118" windowWidth="25370" windowHeight="13759" activeTab="2" xr2:uid="{00000000-000D-0000-FFFF-FFFF00000000}"/>
  </bookViews>
  <sheets>
    <sheet name="MADISON COUNTY SUMMARY" sheetId="1" r:id="rId1"/>
    <sheet name="PLAIN CITY CORP" sheetId="2" r:id="rId2"/>
    <sheet name="JEFFERSON CORP" sheetId="3" r:id="rId3"/>
    <sheet name="LONDON CITY" sheetId="4" r:id="rId4"/>
  </sheets>
  <definedNames>
    <definedName name="_xlnm.Print_Titles" localSheetId="2">'JEFFERSON CORP'!$A:$A</definedName>
    <definedName name="_xlnm.Print_Titles" localSheetId="3">'LONDON CITY'!$A:$A</definedName>
    <definedName name="_xlnm.Print_Titles" localSheetId="0">'MADISON COUNTY SUMMARY'!$A:$A</definedName>
    <definedName name="_xlnm.Print_Titles" localSheetId="1">'PLAIN CITY CORP'!$A:$A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4" l="1"/>
  <c r="I42" i="4"/>
  <c r="I44" i="4" s="1"/>
  <c r="K40" i="4"/>
  <c r="J40" i="4"/>
  <c r="I40" i="4"/>
  <c r="H40" i="4"/>
  <c r="G40" i="4"/>
  <c r="F40" i="4"/>
  <c r="E40" i="4"/>
  <c r="D40" i="4"/>
  <c r="L40" i="4" s="1"/>
  <c r="AX47" i="1" s="1"/>
  <c r="C40" i="4"/>
  <c r="B40" i="4"/>
  <c r="L39" i="4"/>
  <c r="L38" i="4"/>
  <c r="AV47" i="1" s="1"/>
  <c r="L37" i="4"/>
  <c r="L36" i="4"/>
  <c r="L35" i="4"/>
  <c r="L34" i="4"/>
  <c r="AR47" i="1" s="1"/>
  <c r="L33" i="4"/>
  <c r="L32" i="4"/>
  <c r="L31" i="4"/>
  <c r="L30" i="4"/>
  <c r="AN47" i="1" s="1"/>
  <c r="L29" i="4"/>
  <c r="K26" i="4"/>
  <c r="K42" i="4" s="1"/>
  <c r="K44" i="4" s="1"/>
  <c r="G26" i="4"/>
  <c r="G42" i="4" s="1"/>
  <c r="G44" i="4" s="1"/>
  <c r="C26" i="4"/>
  <c r="C42" i="4" s="1"/>
  <c r="C44" i="4" s="1"/>
  <c r="K25" i="4"/>
  <c r="J25" i="4"/>
  <c r="J26" i="4" s="1"/>
  <c r="J42" i="4" s="1"/>
  <c r="J44" i="4" s="1"/>
  <c r="I25" i="4"/>
  <c r="H25" i="4"/>
  <c r="G25" i="4"/>
  <c r="F25" i="4"/>
  <c r="F26" i="4" s="1"/>
  <c r="F42" i="4" s="1"/>
  <c r="F44" i="4" s="1"/>
  <c r="E25" i="4"/>
  <c r="D25" i="4"/>
  <c r="C25" i="4"/>
  <c r="B25" i="4"/>
  <c r="B26" i="4" s="1"/>
  <c r="L24" i="4"/>
  <c r="L23" i="4"/>
  <c r="L22" i="4"/>
  <c r="L21" i="4"/>
  <c r="L20" i="4"/>
  <c r="L19" i="4"/>
  <c r="L18" i="4"/>
  <c r="L17" i="4"/>
  <c r="K16" i="4"/>
  <c r="J16" i="4"/>
  <c r="I16" i="4"/>
  <c r="I26" i="4" s="1"/>
  <c r="H16" i="4"/>
  <c r="H26" i="4" s="1"/>
  <c r="G16" i="4"/>
  <c r="F16" i="4"/>
  <c r="E16" i="4"/>
  <c r="E26" i="4" s="1"/>
  <c r="E42" i="4" s="1"/>
  <c r="E44" i="4" s="1"/>
  <c r="D16" i="4"/>
  <c r="D26" i="4" s="1"/>
  <c r="C16" i="4"/>
  <c r="B16" i="4"/>
  <c r="L15" i="4"/>
  <c r="Y47" i="1" s="1"/>
  <c r="L14" i="4"/>
  <c r="L13" i="4"/>
  <c r="L12" i="4"/>
  <c r="L11" i="4"/>
  <c r="U47" i="1" s="1"/>
  <c r="L10" i="4"/>
  <c r="L9" i="4"/>
  <c r="L8" i="4"/>
  <c r="L7" i="4"/>
  <c r="Q47" i="1" s="1"/>
  <c r="L6" i="4"/>
  <c r="L5" i="4"/>
  <c r="L4" i="4"/>
  <c r="AA43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A40" i="3" s="1"/>
  <c r="AX43" i="1" s="1"/>
  <c r="B40" i="3"/>
  <c r="AA39" i="3"/>
  <c r="AA38" i="3"/>
  <c r="AA37" i="3"/>
  <c r="AA36" i="3"/>
  <c r="AA35" i="3"/>
  <c r="AA34" i="3"/>
  <c r="AA33" i="3"/>
  <c r="AA32" i="3"/>
  <c r="AA31" i="3"/>
  <c r="AA30" i="3"/>
  <c r="AA29" i="3"/>
  <c r="F26" i="3"/>
  <c r="F42" i="3" s="1"/>
  <c r="F44" i="3" s="1"/>
  <c r="B26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J26" i="3" s="1"/>
  <c r="J42" i="3" s="1"/>
  <c r="J44" i="3" s="1"/>
  <c r="I25" i="3"/>
  <c r="H25" i="3"/>
  <c r="H26" i="3" s="1"/>
  <c r="H42" i="3" s="1"/>
  <c r="H44" i="3" s="1"/>
  <c r="G25" i="3"/>
  <c r="F25" i="3"/>
  <c r="E25" i="3"/>
  <c r="D25" i="3"/>
  <c r="C25" i="3"/>
  <c r="AA25" i="3" s="1"/>
  <c r="AI43" i="1" s="1"/>
  <c r="B25" i="3"/>
  <c r="AA24" i="3"/>
  <c r="AA23" i="3"/>
  <c r="AA22" i="3"/>
  <c r="AF43" i="1" s="1"/>
  <c r="AA21" i="3"/>
  <c r="AA20" i="3"/>
  <c r="AA19" i="3"/>
  <c r="AC43" i="1" s="1"/>
  <c r="AA18" i="3"/>
  <c r="AB43" i="1" s="1"/>
  <c r="AA17" i="3"/>
  <c r="Z16" i="3"/>
  <c r="Y16" i="3"/>
  <c r="Y26" i="3" s="1"/>
  <c r="Y42" i="3" s="1"/>
  <c r="Y44" i="3" s="1"/>
  <c r="X16" i="3"/>
  <c r="X26" i="3" s="1"/>
  <c r="X42" i="3" s="1"/>
  <c r="X44" i="3" s="1"/>
  <c r="W16" i="3"/>
  <c r="V16" i="3"/>
  <c r="U16" i="3"/>
  <c r="U26" i="3" s="1"/>
  <c r="U42" i="3" s="1"/>
  <c r="U44" i="3" s="1"/>
  <c r="T16" i="3"/>
  <c r="T26" i="3" s="1"/>
  <c r="T42" i="3" s="1"/>
  <c r="T44" i="3" s="1"/>
  <c r="S16" i="3"/>
  <c r="R16" i="3"/>
  <c r="Q16" i="3"/>
  <c r="Q26" i="3" s="1"/>
  <c r="Q42" i="3" s="1"/>
  <c r="Q44" i="3" s="1"/>
  <c r="P16" i="3"/>
  <c r="P26" i="3" s="1"/>
  <c r="P42" i="3" s="1"/>
  <c r="P44" i="3" s="1"/>
  <c r="O16" i="3"/>
  <c r="N16" i="3"/>
  <c r="M16" i="3"/>
  <c r="M26" i="3" s="1"/>
  <c r="M42" i="3" s="1"/>
  <c r="M44" i="3" s="1"/>
  <c r="L16" i="3"/>
  <c r="L26" i="3" s="1"/>
  <c r="L42" i="3" s="1"/>
  <c r="L44" i="3" s="1"/>
  <c r="K16" i="3"/>
  <c r="J16" i="3"/>
  <c r="I16" i="3"/>
  <c r="I26" i="3" s="1"/>
  <c r="I42" i="3" s="1"/>
  <c r="I44" i="3" s="1"/>
  <c r="H16" i="3"/>
  <c r="G16" i="3"/>
  <c r="F16" i="3"/>
  <c r="E16" i="3"/>
  <c r="E26" i="3" s="1"/>
  <c r="E42" i="3" s="1"/>
  <c r="E44" i="3" s="1"/>
  <c r="D16" i="3"/>
  <c r="D26" i="3" s="1"/>
  <c r="D42" i="3" s="1"/>
  <c r="D44" i="3" s="1"/>
  <c r="C16" i="3"/>
  <c r="B16" i="3"/>
  <c r="AA15" i="3"/>
  <c r="Y43" i="1" s="1"/>
  <c r="AA14" i="3"/>
  <c r="X43" i="1" s="1"/>
  <c r="AA13" i="3"/>
  <c r="AA12" i="3"/>
  <c r="AA11" i="3"/>
  <c r="AA10" i="3"/>
  <c r="T43" i="1" s="1"/>
  <c r="AA9" i="3"/>
  <c r="AA8" i="3"/>
  <c r="AA7" i="3"/>
  <c r="AA6" i="3"/>
  <c r="P43" i="1" s="1"/>
  <c r="AA5" i="3"/>
  <c r="AA4" i="3"/>
  <c r="C43" i="2"/>
  <c r="C40" i="2"/>
  <c r="AX42" i="1" s="1"/>
  <c r="B40" i="1" s="1"/>
  <c r="B40" i="2"/>
  <c r="C39" i="2"/>
  <c r="AW42" i="1" s="1"/>
  <c r="C38" i="2"/>
  <c r="AV42" i="1" s="1"/>
  <c r="B38" i="1" s="1"/>
  <c r="C37" i="2"/>
  <c r="C36" i="2"/>
  <c r="C35" i="2"/>
  <c r="AS42" i="1" s="1"/>
  <c r="C34" i="2"/>
  <c r="AR42" i="1" s="1"/>
  <c r="B34" i="1" s="1"/>
  <c r="C33" i="2"/>
  <c r="AQ42" i="1" s="1"/>
  <c r="B33" i="1" s="1"/>
  <c r="C32" i="2"/>
  <c r="C31" i="2"/>
  <c r="AO42" i="1" s="1"/>
  <c r="C30" i="2"/>
  <c r="C29" i="2"/>
  <c r="AM42" i="1" s="1"/>
  <c r="B29" i="1" s="1"/>
  <c r="B25" i="2"/>
  <c r="C25" i="2" s="1"/>
  <c r="AI42" i="1" s="1"/>
  <c r="C24" i="2"/>
  <c r="C23" i="2"/>
  <c r="C22" i="2"/>
  <c r="C21" i="2"/>
  <c r="AE42" i="1" s="1"/>
  <c r="C20" i="2"/>
  <c r="C19" i="2"/>
  <c r="C18" i="2"/>
  <c r="C17" i="2"/>
  <c r="AA42" i="1" s="1"/>
  <c r="B16" i="2"/>
  <c r="C16" i="2" s="1"/>
  <c r="Z42" i="1" s="1"/>
  <c r="C15" i="2"/>
  <c r="Y42" i="1" s="1"/>
  <c r="B15" i="1" s="1"/>
  <c r="C14" i="2"/>
  <c r="C13" i="2"/>
  <c r="C12" i="2"/>
  <c r="V42" i="1" s="1"/>
  <c r="B12" i="1" s="1"/>
  <c r="C11" i="2"/>
  <c r="U42" i="1" s="1"/>
  <c r="B11" i="1" s="1"/>
  <c r="C10" i="2"/>
  <c r="C9" i="2"/>
  <c r="C8" i="2"/>
  <c r="R42" i="1" s="1"/>
  <c r="B8" i="1" s="1"/>
  <c r="C7" i="2"/>
  <c r="Q42" i="1" s="1"/>
  <c r="B7" i="1" s="1"/>
  <c r="C6" i="2"/>
  <c r="C5" i="2"/>
  <c r="C4" i="2"/>
  <c r="N42" i="1" s="1"/>
  <c r="B4" i="1" s="1"/>
  <c r="BA47" i="1"/>
  <c r="AW47" i="1"/>
  <c r="AU47" i="1"/>
  <c r="AT47" i="1"/>
  <c r="AS47" i="1"/>
  <c r="AQ47" i="1"/>
  <c r="AP47" i="1"/>
  <c r="AO47" i="1"/>
  <c r="AM47" i="1"/>
  <c r="AH47" i="1"/>
  <c r="AG47" i="1"/>
  <c r="AF47" i="1"/>
  <c r="AE47" i="1"/>
  <c r="AD47" i="1"/>
  <c r="AC47" i="1"/>
  <c r="AB47" i="1"/>
  <c r="AA47" i="1"/>
  <c r="X47" i="1"/>
  <c r="W47" i="1"/>
  <c r="V47" i="1"/>
  <c r="T47" i="1"/>
  <c r="S47" i="1"/>
  <c r="R47" i="1"/>
  <c r="P47" i="1"/>
  <c r="O47" i="1"/>
  <c r="N47" i="1"/>
  <c r="BA43" i="1"/>
  <c r="AW43" i="1"/>
  <c r="AV43" i="1"/>
  <c r="AU43" i="1"/>
  <c r="AT43" i="1"/>
  <c r="AS43" i="1"/>
  <c r="AR43" i="1"/>
  <c r="AQ43" i="1"/>
  <c r="AP43" i="1"/>
  <c r="AO43" i="1"/>
  <c r="AN43" i="1"/>
  <c r="AM43" i="1"/>
  <c r="AH43" i="1"/>
  <c r="AG43" i="1"/>
  <c r="AE43" i="1"/>
  <c r="AD43" i="1"/>
  <c r="AA43" i="1"/>
  <c r="W43" i="1"/>
  <c r="V43" i="1"/>
  <c r="U43" i="1"/>
  <c r="S43" i="1"/>
  <c r="B9" i="1" s="1"/>
  <c r="R43" i="1"/>
  <c r="Q43" i="1"/>
  <c r="O43" i="1"/>
  <c r="B5" i="1" s="1"/>
  <c r="N43" i="1"/>
  <c r="BA42" i="1"/>
  <c r="B43" i="1" s="1"/>
  <c r="AU42" i="1"/>
  <c r="B37" i="1" s="1"/>
  <c r="AT42" i="1"/>
  <c r="B36" i="1" s="1"/>
  <c r="AP42" i="1"/>
  <c r="B32" i="1" s="1"/>
  <c r="AN42" i="1"/>
  <c r="B30" i="1" s="1"/>
  <c r="AH42" i="1"/>
  <c r="B24" i="1" s="1"/>
  <c r="AG42" i="1"/>
  <c r="B23" i="1" s="1"/>
  <c r="AF42" i="1"/>
  <c r="AD42" i="1"/>
  <c r="AC42" i="1"/>
  <c r="B19" i="1" s="1"/>
  <c r="AB42" i="1"/>
  <c r="B18" i="1" s="1"/>
  <c r="X42" i="1"/>
  <c r="B14" i="1" s="1"/>
  <c r="W42" i="1"/>
  <c r="T42" i="1"/>
  <c r="S42" i="1"/>
  <c r="P42" i="1"/>
  <c r="O42" i="1"/>
  <c r="B22" i="1"/>
  <c r="B20" i="1"/>
  <c r="B10" i="1"/>
  <c r="B6" i="1"/>
  <c r="L26" i="4" l="1"/>
  <c r="AJ47" i="1" s="1"/>
  <c r="B42" i="4"/>
  <c r="B21" i="1"/>
  <c r="B42" i="3"/>
  <c r="B13" i="1"/>
  <c r="B31" i="1"/>
  <c r="B35" i="1"/>
  <c r="B39" i="1"/>
  <c r="AA16" i="3"/>
  <c r="Z43" i="1" s="1"/>
  <c r="B16" i="1" s="1"/>
  <c r="N26" i="3"/>
  <c r="N42" i="3" s="1"/>
  <c r="N44" i="3" s="1"/>
  <c r="R26" i="3"/>
  <c r="R42" i="3" s="1"/>
  <c r="R44" i="3" s="1"/>
  <c r="V26" i="3"/>
  <c r="V42" i="3" s="1"/>
  <c r="V44" i="3" s="1"/>
  <c r="Z26" i="3"/>
  <c r="Z42" i="3" s="1"/>
  <c r="Z44" i="3" s="1"/>
  <c r="B17" i="1"/>
  <c r="B26" i="2"/>
  <c r="C26" i="3"/>
  <c r="C42" i="3" s="1"/>
  <c r="C44" i="3" s="1"/>
  <c r="G26" i="3"/>
  <c r="G42" i="3" s="1"/>
  <c r="G44" i="3" s="1"/>
  <c r="K26" i="3"/>
  <c r="K42" i="3" s="1"/>
  <c r="K44" i="3" s="1"/>
  <c r="O26" i="3"/>
  <c r="O42" i="3" s="1"/>
  <c r="O44" i="3" s="1"/>
  <c r="S26" i="3"/>
  <c r="S42" i="3" s="1"/>
  <c r="S44" i="3" s="1"/>
  <c r="W26" i="3"/>
  <c r="W42" i="3" s="1"/>
  <c r="W44" i="3" s="1"/>
  <c r="D42" i="4"/>
  <c r="D44" i="4" s="1"/>
  <c r="H42" i="4"/>
  <c r="H44" i="4" s="1"/>
  <c r="L16" i="4"/>
  <c r="Z47" i="1" s="1"/>
  <c r="L25" i="4"/>
  <c r="AI47" i="1" s="1"/>
  <c r="B25" i="1" s="1"/>
  <c r="AA42" i="3" l="1"/>
  <c r="AZ43" i="1" s="1"/>
  <c r="B44" i="3"/>
  <c r="AA44" i="3" s="1"/>
  <c r="BB43" i="1" s="1"/>
  <c r="C26" i="2"/>
  <c r="AJ42" i="1" s="1"/>
  <c r="B42" i="2"/>
  <c r="AA26" i="3"/>
  <c r="AJ43" i="1" s="1"/>
  <c r="L42" i="4"/>
  <c r="AZ47" i="1" s="1"/>
  <c r="B44" i="4"/>
  <c r="L44" i="4" s="1"/>
  <c r="BB47" i="1" s="1"/>
  <c r="B44" i="2" l="1"/>
  <c r="C44" i="2" s="1"/>
  <c r="BB42" i="1" s="1"/>
  <c r="B44" i="1" s="1"/>
  <c r="C42" i="2"/>
  <c r="AZ42" i="1" s="1"/>
  <c r="B42" i="1" s="1"/>
  <c r="B26" i="1"/>
</calcChain>
</file>

<file path=xl/sharedStrings.xml><?xml version="1.0" encoding="utf-8"?>
<sst xmlns="http://schemas.openxmlformats.org/spreadsheetml/2006/main" count="257" uniqueCount="68">
  <si>
    <t>SOURCE OF RECEIPTS</t>
  </si>
  <si>
    <t>TOTALS</t>
  </si>
  <si>
    <t>TIFs</t>
  </si>
  <si>
    <t>Collected</t>
  </si>
  <si>
    <t>Less Made-Whole Payments</t>
  </si>
  <si>
    <t/>
  </si>
  <si>
    <t>TOTAL COLLECTED</t>
  </si>
  <si>
    <t>REIMBURSEMENTS</t>
  </si>
  <si>
    <t>Non-Business Credit</t>
  </si>
  <si>
    <t>Non-Business Credit Delinquent</t>
  </si>
  <si>
    <t>Owner-Occupancy Credit</t>
  </si>
  <si>
    <t>Owner-Occupancy Credit Delinquent</t>
  </si>
  <si>
    <t>Homestead</t>
  </si>
  <si>
    <t>Homestead Delinquent</t>
  </si>
  <si>
    <t>TOTAL REIMBURSEMENTS</t>
  </si>
  <si>
    <t>TOTAL DISTRIBUTION</t>
  </si>
  <si>
    <t>DEDUCTIONS</t>
  </si>
  <si>
    <t>Aud. And Treas. Fees</t>
  </si>
  <si>
    <t>DETAC Fee</t>
  </si>
  <si>
    <t>Delinquent Advertising</t>
  </si>
  <si>
    <t>Tax Collector Salary</t>
  </si>
  <si>
    <t>TOTAL DEDUCTIONS</t>
  </si>
  <si>
    <t>BALANCES</t>
  </si>
  <si>
    <t>Less Refunds</t>
  </si>
  <si>
    <t>NET DISTRIBUTION</t>
  </si>
  <si>
    <t>FMC INVESTMENTS KKC</t>
  </si>
  <si>
    <t>Please sign and return to this office, revised Code, Sec 321.34</t>
  </si>
  <si>
    <t>It is hereby certified that the above funds for retirement of bonds</t>
  </si>
  <si>
    <t>have been received and paid into the bond retirement fund</t>
  </si>
  <si>
    <t>JENNIFER S. HUNTER</t>
  </si>
  <si>
    <t>COUNTY AUDITOR</t>
  </si>
  <si>
    <t>DEPUTY AUDITOR</t>
  </si>
  <si>
    <t>SIGNATURE OF OFFICER</t>
  </si>
  <si>
    <t>JEFFERSON INDUSTRIES G-TEKT TIF</t>
  </si>
  <si>
    <t>W JEFF DUKE TIF (HOME DEPOT)</t>
  </si>
  <si>
    <t>W JEFF DUKE TIF (STAG AMAZON)</t>
  </si>
  <si>
    <t>W JEFF DUKE TIF (GRANITE)</t>
  </si>
  <si>
    <t>W JEFF DUKE TIF (STAG AMAZON ROUND ABOUT)</t>
  </si>
  <si>
    <t>W JEFF DUKE TIF (GRANITE 15 MARS)</t>
  </si>
  <si>
    <t>W JEFF DUKE TIF (GRANITE 100 REST HARDWARE)</t>
  </si>
  <si>
    <t>W JEFF DUKE TIF (GRANITE 10 ACE)</t>
  </si>
  <si>
    <t>W JEFF DUKE TIF (GRANITE 115 TORRID)</t>
  </si>
  <si>
    <t>W JEFF DUKE TIF (EXETER KELLOGG)</t>
  </si>
  <si>
    <t>SFG TIF (JEFFERSON LSD PIZZUTI)</t>
  </si>
  <si>
    <t>SFG TIF (LONDON LSD-PIZZUTI)</t>
  </si>
  <si>
    <t>MTB SEALY TIF (FEDEX)</t>
  </si>
  <si>
    <t>TARGET TIF</t>
  </si>
  <si>
    <t>MEDLINE TIF (MRE)</t>
  </si>
  <si>
    <t>MEDLINE TIF (POOL 2 JOANN)</t>
  </si>
  <si>
    <t>MEDLINE TIF (POOL 3 MOEN)</t>
  </si>
  <si>
    <t>W JEFF DUKE TIF (NLP-HILLWOOD)</t>
  </si>
  <si>
    <t>W JEFF DUKE TIF (PREYLOCK AMAZON EXT)</t>
  </si>
  <si>
    <t>W JEFF PLUMBING TIF</t>
  </si>
  <si>
    <t>AMPLIFY BIO TIF</t>
  </si>
  <si>
    <t>COLUMBUS LOGISITICS PARK WEST I TIF</t>
  </si>
  <si>
    <t>C5 GATEWAY 3 LLC TIF</t>
  </si>
  <si>
    <t>COMET PROCESSING TIF (MICHAEL FOODS)</t>
  </si>
  <si>
    <t>BATTELLE MEMORIAL INSTITUTE TIF</t>
  </si>
  <si>
    <t>MID-OHIO HOLDINGS LLC TIF ORD 129-06</t>
  </si>
  <si>
    <t>STANLEY ELECTIC TIF</t>
  </si>
  <si>
    <t>KENY BLVD TIF (NATL RETAIL BOB EVANS)</t>
  </si>
  <si>
    <t>KENY BLVD TIF (TOLSON SHERWIN WILLIAMS)</t>
  </si>
  <si>
    <t>KENY BLVD TIF (MTB EAGLETON)</t>
  </si>
  <si>
    <t>KENY BLVD TIF (OH FAMILY SPECIALIST)</t>
  </si>
  <si>
    <t>KENY BLVD TIF (B&amp;C DQ)</t>
  </si>
  <si>
    <t>KENY BLVD TIF (WAL-MART)</t>
  </si>
  <si>
    <t>KENY BLVD TIF (RJ RE LONDON URGENT CARE)</t>
  </si>
  <si>
    <t>MAIN STREET LONDON COLLECTIVE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</si>
</sst>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[Red]\(#,##0.00\);&quot;&quot;"/>
  </numFmts>
  <fonts count="3" x14ac:knownFonts="1">
    <font>
      <sz val="11"/>
      <name val="Calibri"/>
    </font>
    <font>
      <b/>
      <sz val="7"/>
      <color rgb="FF000000"/>
      <name val="Arial"/>
    </font>
    <font>
      <sz val="7"/>
      <color rgb="FF00000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/>
    <xf numFmtId="0" fontId="0" fillId="0" borderId="0" xfId="0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indent="1"/>
    </xf>
    <xf numFmtId="0" fontId="2" fillId="0" borderId="0" xfId="0" applyFont="1" applyAlignment="1">
      <alignment indent="1"/>
    </xf>
    <xf numFmtId="164" fontId="2" fillId="0" borderId="3" xfId="0" applyNumberFormat="1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/>
    </xf>
    <xf numFmtId="0" fontId="2" fillId="0" borderId="2" xfId="0" applyFont="1" applyBorder="1" applyAlignment="1">
      <alignment indent="1"/>
    </xf>
    <xf numFmtId="164" fontId="2" fillId="0" borderId="2" xfId="0" applyNumberFormat="1" applyFont="1" applyBorder="1" applyAlignment="1">
      <alignment horizontal="right" wrapText="1"/>
    </xf>
    <xf numFmtId="0" fontId="1" fillId="0" borderId="1" xfId="0" applyFont="1" applyBorder="1"/>
    <xf numFmtId="0" fontId="2" fillId="0" borderId="1" xfId="0" applyFont="1" applyBorder="1" applyAlignment="1">
      <alignment inden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wrapText="1" indent="1"/>
    </xf>
    <xf numFmtId="164" fontId="2" fillId="0" borderId="1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left" indent="1"/>
    </xf>
    <xf numFmtId="0" fontId="0" fillId="0" borderId="0" xfId="0"/>
    <xf numFmtId="0" fontId="2" fillId="0" borderId="1" xfId="0" applyFont="1" applyBorder="1" applyAlignment="1">
      <alignment indent="1"/>
    </xf>
    <xf numFmtId="0" fontId="2" fillId="0" borderId="0" xfId="0" applyFont="1" applyAlignment="1">
      <alignment inden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 indent="1"/>
    </xf>
    <xf numFmtId="0" fontId="2" fillId="0" borderId="0" xfId="0" applyFont="1" applyAlignment="1">
      <alignment horizont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B99"/>
  <sheetViews>
    <sheetView workbookViewId="0"/>
  </sheetViews>
  <sheetFormatPr defaultRowHeight="12.8" customHeight="1" x14ac:dyDescent="0.3"/>
  <cols>
    <col min="1" max="1" width="24.33203125" customWidth="1"/>
    <col min="2" max="2" width="9.109375" customWidth="1"/>
    <col min="14" max="36" width="9.109375" hidden="1" customWidth="1"/>
    <col min="39" max="50" width="9.109375" hidden="1" customWidth="1"/>
    <col min="52" max="54" width="9.109375" hidden="1" customWidth="1"/>
  </cols>
  <sheetData>
    <row r="2" spans="1:2" ht="15.05" x14ac:dyDescent="0.3">
      <c r="A2" s="1" t="s">
        <v>0</v>
      </c>
      <c r="B2" s="1" t="s">
        <v>1</v>
      </c>
    </row>
    <row r="3" spans="1:2" ht="11.95" customHeight="1" x14ac:dyDescent="0.3">
      <c r="A3" s="1" t="s">
        <v>2</v>
      </c>
    </row>
    <row r="4" spans="1:2" ht="11.95" customHeight="1" x14ac:dyDescent="0.3">
      <c r="A4" s="6" t="s">
        <v>3</v>
      </c>
      <c r="B4" s="8">
        <f>SUM(N1:N47)</f>
        <v>2474864.19</v>
      </c>
    </row>
    <row r="5" spans="1:2" ht="11.95" customHeight="1" x14ac:dyDescent="0.3">
      <c r="A5" s="6" t="s">
        <v>4</v>
      </c>
      <c r="B5" s="14">
        <f>SUM(O1:O47)</f>
        <v>1282184.5799999996</v>
      </c>
    </row>
    <row r="6" spans="1:2" ht="11.95" customHeight="1" x14ac:dyDescent="0.3">
      <c r="A6" s="6" t="s">
        <v>5</v>
      </c>
      <c r="B6" s="14">
        <f>SUM(P1:P47)</f>
        <v>0</v>
      </c>
    </row>
    <row r="7" spans="1:2" ht="11.95" customHeight="1" x14ac:dyDescent="0.3">
      <c r="A7" s="6" t="s">
        <v>5</v>
      </c>
      <c r="B7" s="14">
        <f>SUM(Q1:Q47)</f>
        <v>0</v>
      </c>
    </row>
    <row r="8" spans="1:2" ht="11.95" customHeight="1" x14ac:dyDescent="0.3">
      <c r="A8" s="6" t="s">
        <v>5</v>
      </c>
      <c r="B8" s="14">
        <f>SUM(R1:R47)</f>
        <v>0</v>
      </c>
    </row>
    <row r="9" spans="1:2" ht="11.95" customHeight="1" x14ac:dyDescent="0.3">
      <c r="A9" s="6" t="s">
        <v>5</v>
      </c>
      <c r="B9" s="14">
        <f>SUM(S1:S47)</f>
        <v>0</v>
      </c>
    </row>
    <row r="10" spans="1:2" ht="11.95" customHeight="1" x14ac:dyDescent="0.3">
      <c r="A10" s="6" t="s">
        <v>5</v>
      </c>
      <c r="B10" s="14">
        <f>SUM(T1:T47)</f>
        <v>0</v>
      </c>
    </row>
    <row r="11" spans="1:2" ht="11.95" customHeight="1" x14ac:dyDescent="0.3">
      <c r="A11" s="6" t="s">
        <v>5</v>
      </c>
      <c r="B11" s="14">
        <f>SUM(U1:U47)</f>
        <v>0</v>
      </c>
    </row>
    <row r="12" spans="1:2" ht="11.95" customHeight="1" x14ac:dyDescent="0.3">
      <c r="A12" s="6" t="s">
        <v>5</v>
      </c>
      <c r="B12" s="14">
        <f>SUM(V1:V47)</f>
        <v>0</v>
      </c>
    </row>
    <row r="13" spans="1:2" ht="11.95" customHeight="1" x14ac:dyDescent="0.3">
      <c r="A13" s="6" t="s">
        <v>5</v>
      </c>
      <c r="B13" s="14">
        <f>SUM(W1:W47)</f>
        <v>0</v>
      </c>
    </row>
    <row r="14" spans="1:2" ht="11.95" customHeight="1" x14ac:dyDescent="0.3">
      <c r="A14" s="6" t="s">
        <v>5</v>
      </c>
      <c r="B14" s="14">
        <f>SUM(X1:X47)</f>
        <v>0</v>
      </c>
    </row>
    <row r="15" spans="1:2" ht="11.95" customHeight="1" x14ac:dyDescent="0.3">
      <c r="A15" s="6" t="s">
        <v>5</v>
      </c>
      <c r="B15" s="14">
        <f>SUM(Y1:Y47)</f>
        <v>0</v>
      </c>
    </row>
    <row r="16" spans="1:2" ht="11.95" customHeight="1" x14ac:dyDescent="0.3">
      <c r="A16" s="9" t="s">
        <v>6</v>
      </c>
      <c r="B16" s="17">
        <f>SUM(Z1:Z47)</f>
        <v>1192679.6100000001</v>
      </c>
    </row>
    <row r="17" spans="1:2" ht="11.95" customHeight="1" x14ac:dyDescent="0.3">
      <c r="B17" s="14">
        <f>SUM(AA1:AA47)</f>
        <v>0</v>
      </c>
    </row>
    <row r="18" spans="1:2" ht="11.95" customHeight="1" x14ac:dyDescent="0.3">
      <c r="A18" s="12" t="s">
        <v>7</v>
      </c>
      <c r="B18" s="16">
        <f>SUM(AB1:AB47)</f>
        <v>0</v>
      </c>
    </row>
    <row r="19" spans="1:2" ht="11.95" customHeight="1" x14ac:dyDescent="0.3">
      <c r="A19" s="5" t="s">
        <v>8</v>
      </c>
      <c r="B19" s="14">
        <f>SUM(AC1:AC47)</f>
        <v>0</v>
      </c>
    </row>
    <row r="20" spans="1:2" ht="11.95" customHeight="1" x14ac:dyDescent="0.3">
      <c r="A20" s="6" t="s">
        <v>9</v>
      </c>
      <c r="B20" s="14">
        <f>SUM(AD1:AD47)</f>
        <v>0</v>
      </c>
    </row>
    <row r="21" spans="1:2" ht="11.95" customHeight="1" x14ac:dyDescent="0.3">
      <c r="A21" s="6" t="s">
        <v>10</v>
      </c>
      <c r="B21" s="14">
        <f>SUM(AE1:AE47)</f>
        <v>0</v>
      </c>
    </row>
    <row r="22" spans="1:2" ht="11.95" customHeight="1" x14ac:dyDescent="0.3">
      <c r="A22" s="6" t="s">
        <v>11</v>
      </c>
      <c r="B22" s="14">
        <f>SUM(AF1:AF47)</f>
        <v>0</v>
      </c>
    </row>
    <row r="23" spans="1:2" ht="11.95" customHeight="1" x14ac:dyDescent="0.3">
      <c r="A23" s="6" t="s">
        <v>12</v>
      </c>
      <c r="B23" s="14">
        <f>SUM(AG1:AG47)</f>
        <v>0</v>
      </c>
    </row>
    <row r="24" spans="1:2" ht="11.95" customHeight="1" x14ac:dyDescent="0.3">
      <c r="A24" s="6" t="s">
        <v>13</v>
      </c>
      <c r="B24" s="14">
        <f>SUM(AH1:AH47)</f>
        <v>0</v>
      </c>
    </row>
    <row r="25" spans="1:2" ht="11.95" customHeight="1" x14ac:dyDescent="0.3">
      <c r="A25" s="9" t="s">
        <v>14</v>
      </c>
      <c r="B25" s="17">
        <f>SUM(AI1:AI47)</f>
        <v>0</v>
      </c>
    </row>
    <row r="26" spans="1:2" ht="11.95" customHeight="1" x14ac:dyDescent="0.3">
      <c r="A26" s="1" t="s">
        <v>15</v>
      </c>
      <c r="B26" s="17">
        <f>SUM(AJ1:AJ47)</f>
        <v>1192679.6100000001</v>
      </c>
    </row>
    <row r="27" spans="1:2" ht="11.95" customHeight="1" x14ac:dyDescent="0.3"/>
    <row r="28" spans="1:2" ht="11.95" customHeight="1" x14ac:dyDescent="0.3">
      <c r="A28" s="11" t="s">
        <v>16</v>
      </c>
    </row>
    <row r="29" spans="1:2" ht="11.95" customHeight="1" x14ac:dyDescent="0.3">
      <c r="A29" s="5" t="s">
        <v>17</v>
      </c>
      <c r="B29" s="8">
        <f>SUM(AM1:AM47)</f>
        <v>18759.72</v>
      </c>
    </row>
    <row r="30" spans="1:2" ht="11.95" customHeight="1" x14ac:dyDescent="0.3">
      <c r="A30" s="6" t="s">
        <v>18</v>
      </c>
      <c r="B30" s="14">
        <f>SUM(AN1:AN47)</f>
        <v>1827.88</v>
      </c>
    </row>
    <row r="31" spans="1:2" ht="11.95" customHeight="1" x14ac:dyDescent="0.3">
      <c r="A31" s="6" t="s">
        <v>19</v>
      </c>
      <c r="B31" s="14">
        <f>SUM(AO1:AO47)</f>
        <v>0</v>
      </c>
    </row>
    <row r="32" spans="1:2" ht="11.95" customHeight="1" x14ac:dyDescent="0.3">
      <c r="A32" s="6" t="s">
        <v>20</v>
      </c>
      <c r="B32" s="14">
        <f>SUM(AP1:AP47)</f>
        <v>0</v>
      </c>
    </row>
    <row r="33" spans="1:54" ht="11.95" customHeight="1" x14ac:dyDescent="0.3">
      <c r="A33" s="6" t="s">
        <v>5</v>
      </c>
      <c r="B33" s="14">
        <f>SUM(AQ1:AQ47)</f>
        <v>0</v>
      </c>
    </row>
    <row r="34" spans="1:54" ht="11.95" customHeight="1" x14ac:dyDescent="0.3">
      <c r="A34" s="6" t="s">
        <v>5</v>
      </c>
      <c r="B34" s="14">
        <f>SUM(AR1:AR47)</f>
        <v>0</v>
      </c>
    </row>
    <row r="35" spans="1:54" ht="11.95" customHeight="1" x14ac:dyDescent="0.3">
      <c r="A35" s="6" t="s">
        <v>5</v>
      </c>
      <c r="B35" s="14">
        <f>SUM(AS1:AS47)</f>
        <v>0</v>
      </c>
    </row>
    <row r="36" spans="1:54" ht="11.95" customHeight="1" x14ac:dyDescent="0.3">
      <c r="A36" s="6" t="s">
        <v>5</v>
      </c>
      <c r="B36" s="14">
        <f>SUM(AT1:AT47)</f>
        <v>0</v>
      </c>
    </row>
    <row r="37" spans="1:54" ht="11.95" customHeight="1" x14ac:dyDescent="0.3">
      <c r="A37" s="6" t="s">
        <v>5</v>
      </c>
      <c r="B37" s="14">
        <f>SUM(AU1:AU47)</f>
        <v>0</v>
      </c>
    </row>
    <row r="38" spans="1:54" ht="11.95" customHeight="1" x14ac:dyDescent="0.3">
      <c r="A38" s="6" t="s">
        <v>5</v>
      </c>
      <c r="B38" s="14">
        <f>SUM(AV1:AV47)</f>
        <v>0</v>
      </c>
    </row>
    <row r="39" spans="1:54" ht="11.95" customHeight="1" x14ac:dyDescent="0.3">
      <c r="A39" s="6" t="s">
        <v>5</v>
      </c>
      <c r="B39" s="14">
        <f>SUM(AW1:AW47)</f>
        <v>0</v>
      </c>
    </row>
    <row r="40" spans="1:54" ht="11.95" customHeight="1" x14ac:dyDescent="0.3">
      <c r="A40" s="9" t="s">
        <v>21</v>
      </c>
      <c r="B40" s="17">
        <f>SUM(AX1:AX47)</f>
        <v>20587.600000000002</v>
      </c>
    </row>
    <row r="41" spans="1:54" ht="11.95" customHeight="1" x14ac:dyDescent="0.3"/>
    <row r="42" spans="1:54" ht="11.95" customHeight="1" x14ac:dyDescent="0.3">
      <c r="A42" s="9" t="s">
        <v>22</v>
      </c>
      <c r="B42" s="17">
        <f>SUM(AZ1:AZ47)</f>
        <v>1172092.0100000002</v>
      </c>
      <c r="N42">
        <f>'PLAIN CITY CORP'!C4</f>
        <v>0</v>
      </c>
      <c r="O42">
        <f>'PLAIN CITY CORP'!C5</f>
        <v>0</v>
      </c>
      <c r="P42">
        <f>'PLAIN CITY CORP'!C6</f>
        <v>0</v>
      </c>
      <c r="Q42">
        <f>'PLAIN CITY CORP'!C7</f>
        <v>0</v>
      </c>
      <c r="R42">
        <f>'PLAIN CITY CORP'!C8</f>
        <v>0</v>
      </c>
      <c r="S42">
        <f>'PLAIN CITY CORP'!C9</f>
        <v>0</v>
      </c>
      <c r="T42">
        <f>'PLAIN CITY CORP'!C10</f>
        <v>0</v>
      </c>
      <c r="U42">
        <f>'PLAIN CITY CORP'!C11</f>
        <v>0</v>
      </c>
      <c r="V42">
        <f>'PLAIN CITY CORP'!C12</f>
        <v>0</v>
      </c>
      <c r="W42">
        <f>'PLAIN CITY CORP'!C13</f>
        <v>0</v>
      </c>
      <c r="X42">
        <f>'PLAIN CITY CORP'!C14</f>
        <v>0</v>
      </c>
      <c r="Y42">
        <f>'PLAIN CITY CORP'!C15</f>
        <v>0</v>
      </c>
      <c r="Z42">
        <f>'PLAIN CITY CORP'!C16</f>
        <v>0</v>
      </c>
      <c r="AA42">
        <f>'PLAIN CITY CORP'!C17</f>
        <v>0</v>
      </c>
      <c r="AB42">
        <f>'PLAIN CITY CORP'!C18</f>
        <v>0</v>
      </c>
      <c r="AC42">
        <f>'PLAIN CITY CORP'!C19</f>
        <v>0</v>
      </c>
      <c r="AD42">
        <f>'PLAIN CITY CORP'!C20</f>
        <v>0</v>
      </c>
      <c r="AE42">
        <f>'PLAIN CITY CORP'!C21</f>
        <v>0</v>
      </c>
      <c r="AF42">
        <f>'PLAIN CITY CORP'!C22</f>
        <v>0</v>
      </c>
      <c r="AG42">
        <f>'PLAIN CITY CORP'!C23</f>
        <v>0</v>
      </c>
      <c r="AH42">
        <f>'PLAIN CITY CORP'!C24</f>
        <v>0</v>
      </c>
      <c r="AI42">
        <f>'PLAIN CITY CORP'!C25</f>
        <v>0</v>
      </c>
      <c r="AJ42">
        <f>'PLAIN CITY CORP'!C26</f>
        <v>0</v>
      </c>
      <c r="AM42">
        <f>'PLAIN CITY CORP'!C29</f>
        <v>0</v>
      </c>
      <c r="AN42">
        <f>'PLAIN CITY CORP'!C30</f>
        <v>0</v>
      </c>
      <c r="AO42">
        <f>'PLAIN CITY CORP'!C31</f>
        <v>0</v>
      </c>
      <c r="AP42">
        <f>'PLAIN CITY CORP'!C32</f>
        <v>0</v>
      </c>
      <c r="AQ42">
        <f>'PLAIN CITY CORP'!C33</f>
        <v>0</v>
      </c>
      <c r="AR42">
        <f>'PLAIN CITY CORP'!C34</f>
        <v>0</v>
      </c>
      <c r="AS42">
        <f>'PLAIN CITY CORP'!C35</f>
        <v>0</v>
      </c>
      <c r="AT42">
        <f>'PLAIN CITY CORP'!C36</f>
        <v>0</v>
      </c>
      <c r="AU42">
        <f>'PLAIN CITY CORP'!C37</f>
        <v>0</v>
      </c>
      <c r="AV42">
        <f>'PLAIN CITY CORP'!C38</f>
        <v>0</v>
      </c>
      <c r="AW42">
        <f>'PLAIN CITY CORP'!C39</f>
        <v>0</v>
      </c>
      <c r="AX42">
        <f>'PLAIN CITY CORP'!C40</f>
        <v>0</v>
      </c>
      <c r="AZ42">
        <f>'PLAIN CITY CORP'!C42</f>
        <v>0</v>
      </c>
      <c r="BA42">
        <f>'PLAIN CITY CORP'!C43</f>
        <v>0</v>
      </c>
      <c r="BB42">
        <f>'PLAIN CITY CORP'!C44</f>
        <v>0</v>
      </c>
    </row>
    <row r="43" spans="1:54" ht="11.95" customHeight="1" x14ac:dyDescent="0.3">
      <c r="A43" s="6" t="s">
        <v>23</v>
      </c>
      <c r="B43" s="14">
        <f>SUM(BA1:BA47)</f>
        <v>0</v>
      </c>
      <c r="N43">
        <f>'JEFFERSON CORP'!AA4</f>
        <v>2373919.9899999998</v>
      </c>
      <c r="O43">
        <f>'JEFFERSON CORP'!AA5</f>
        <v>1282184.5799999996</v>
      </c>
      <c r="P43">
        <f>'JEFFERSON CORP'!AA6</f>
        <v>0</v>
      </c>
      <c r="Q43">
        <f>'JEFFERSON CORP'!AA7</f>
        <v>0</v>
      </c>
      <c r="R43">
        <f>'JEFFERSON CORP'!AA8</f>
        <v>0</v>
      </c>
      <c r="S43">
        <f>'JEFFERSON CORP'!AA9</f>
        <v>0</v>
      </c>
      <c r="T43">
        <f>'JEFFERSON CORP'!AA10</f>
        <v>0</v>
      </c>
      <c r="U43">
        <f>'JEFFERSON CORP'!AA11</f>
        <v>0</v>
      </c>
      <c r="V43">
        <f>'JEFFERSON CORP'!AA12</f>
        <v>0</v>
      </c>
      <c r="W43">
        <f>'JEFFERSON CORP'!AA13</f>
        <v>0</v>
      </c>
      <c r="X43">
        <f>'JEFFERSON CORP'!AA14</f>
        <v>0</v>
      </c>
      <c r="Y43">
        <f>'JEFFERSON CORP'!AA15</f>
        <v>0</v>
      </c>
      <c r="Z43">
        <f>'JEFFERSON CORP'!AA16</f>
        <v>1091735.4100000001</v>
      </c>
      <c r="AA43">
        <f>'JEFFERSON CORP'!AA17</f>
        <v>0</v>
      </c>
      <c r="AB43">
        <f>'JEFFERSON CORP'!AA18</f>
        <v>0</v>
      </c>
      <c r="AC43">
        <f>'JEFFERSON CORP'!AA19</f>
        <v>0</v>
      </c>
      <c r="AD43">
        <f>'JEFFERSON CORP'!AA20</f>
        <v>0</v>
      </c>
      <c r="AE43">
        <f>'JEFFERSON CORP'!AA21</f>
        <v>0</v>
      </c>
      <c r="AF43">
        <f>'JEFFERSON CORP'!AA22</f>
        <v>0</v>
      </c>
      <c r="AG43">
        <f>'JEFFERSON CORP'!AA23</f>
        <v>0</v>
      </c>
      <c r="AH43">
        <f>'JEFFERSON CORP'!AA24</f>
        <v>0</v>
      </c>
      <c r="AI43">
        <f>'JEFFERSON CORP'!AA25</f>
        <v>0</v>
      </c>
      <c r="AJ43">
        <f>'JEFFERSON CORP'!AA26</f>
        <v>1091735.4100000001</v>
      </c>
      <c r="AM43">
        <f>'JEFFERSON CORP'!AA29</f>
        <v>17171.760000000002</v>
      </c>
      <c r="AN43">
        <f>'JEFFERSON CORP'!AA30</f>
        <v>1827.88</v>
      </c>
      <c r="AO43">
        <f>'JEFFERSON CORP'!AA31</f>
        <v>0</v>
      </c>
      <c r="AP43">
        <f>'JEFFERSON CORP'!AA32</f>
        <v>0</v>
      </c>
      <c r="AQ43">
        <f>'JEFFERSON CORP'!AA33</f>
        <v>0</v>
      </c>
      <c r="AR43">
        <f>'JEFFERSON CORP'!AA34</f>
        <v>0</v>
      </c>
      <c r="AS43">
        <f>'JEFFERSON CORP'!AA35</f>
        <v>0</v>
      </c>
      <c r="AT43">
        <f>'JEFFERSON CORP'!AA36</f>
        <v>0</v>
      </c>
      <c r="AU43">
        <f>'JEFFERSON CORP'!AA37</f>
        <v>0</v>
      </c>
      <c r="AV43">
        <f>'JEFFERSON CORP'!AA38</f>
        <v>0</v>
      </c>
      <c r="AW43">
        <f>'JEFFERSON CORP'!AA39</f>
        <v>0</v>
      </c>
      <c r="AX43">
        <f>'JEFFERSON CORP'!AA40</f>
        <v>18999.640000000003</v>
      </c>
      <c r="AZ43">
        <f>'JEFFERSON CORP'!AA42</f>
        <v>1072735.7700000003</v>
      </c>
      <c r="BA43">
        <f>'JEFFERSON CORP'!AA43</f>
        <v>0</v>
      </c>
      <c r="BB43">
        <f>'JEFFERSON CORP'!AA44</f>
        <v>1072735.7700000003</v>
      </c>
    </row>
    <row r="44" spans="1:54" ht="11.95" customHeight="1" x14ac:dyDescent="0.3">
      <c r="A44" s="1" t="s">
        <v>24</v>
      </c>
      <c r="B44" s="17">
        <f>SUM(BB1:BB47)</f>
        <v>1172092.0100000002</v>
      </c>
    </row>
    <row r="45" spans="1:54" ht="11.95" customHeight="1" x14ac:dyDescent="0.3"/>
    <row r="46" spans="1:54" ht="11.95" customHeight="1" x14ac:dyDescent="0.3"/>
    <row r="47" spans="1:54" ht="11.95" customHeight="1" x14ac:dyDescent="0.3">
      <c r="N47">
        <f>'LONDON CITY'!L4</f>
        <v>100944.20000000001</v>
      </c>
      <c r="O47">
        <f>'LONDON CITY'!L5</f>
        <v>0</v>
      </c>
      <c r="P47">
        <f>'LONDON CITY'!L6</f>
        <v>0</v>
      </c>
      <c r="Q47">
        <f>'LONDON CITY'!L7</f>
        <v>0</v>
      </c>
      <c r="R47">
        <f>'LONDON CITY'!L8</f>
        <v>0</v>
      </c>
      <c r="S47">
        <f>'LONDON CITY'!L9</f>
        <v>0</v>
      </c>
      <c r="T47">
        <f>'LONDON CITY'!L10</f>
        <v>0</v>
      </c>
      <c r="U47">
        <f>'LONDON CITY'!L11</f>
        <v>0</v>
      </c>
      <c r="V47">
        <f>'LONDON CITY'!L12</f>
        <v>0</v>
      </c>
      <c r="W47">
        <f>'LONDON CITY'!L13</f>
        <v>0</v>
      </c>
      <c r="X47">
        <f>'LONDON CITY'!L14</f>
        <v>0</v>
      </c>
      <c r="Y47">
        <f>'LONDON CITY'!L15</f>
        <v>0</v>
      </c>
      <c r="Z47">
        <f>'LONDON CITY'!L16</f>
        <v>100944.20000000001</v>
      </c>
      <c r="AA47">
        <f>'LONDON CITY'!L17</f>
        <v>0</v>
      </c>
      <c r="AB47">
        <f>'LONDON CITY'!L18</f>
        <v>0</v>
      </c>
      <c r="AC47">
        <f>'LONDON CITY'!L19</f>
        <v>0</v>
      </c>
      <c r="AD47">
        <f>'LONDON CITY'!L20</f>
        <v>0</v>
      </c>
      <c r="AE47">
        <f>'LONDON CITY'!L21</f>
        <v>0</v>
      </c>
      <c r="AF47">
        <f>'LONDON CITY'!L22</f>
        <v>0</v>
      </c>
      <c r="AG47">
        <f>'LONDON CITY'!L23</f>
        <v>0</v>
      </c>
      <c r="AH47">
        <f>'LONDON CITY'!L24</f>
        <v>0</v>
      </c>
      <c r="AI47">
        <f>'LONDON CITY'!L25</f>
        <v>0</v>
      </c>
      <c r="AJ47">
        <f>'LONDON CITY'!L26</f>
        <v>100944.20000000001</v>
      </c>
      <c r="AM47">
        <f>'LONDON CITY'!L29</f>
        <v>1587.96</v>
      </c>
      <c r="AN47">
        <f>'LONDON CITY'!L30</f>
        <v>0</v>
      </c>
      <c r="AO47">
        <f>'LONDON CITY'!L31</f>
        <v>0</v>
      </c>
      <c r="AP47">
        <f>'LONDON CITY'!L32</f>
        <v>0</v>
      </c>
      <c r="AQ47">
        <f>'LONDON CITY'!L33</f>
        <v>0</v>
      </c>
      <c r="AR47">
        <f>'LONDON CITY'!L34</f>
        <v>0</v>
      </c>
      <c r="AS47">
        <f>'LONDON CITY'!L35</f>
        <v>0</v>
      </c>
      <c r="AT47">
        <f>'LONDON CITY'!L36</f>
        <v>0</v>
      </c>
      <c r="AU47">
        <f>'LONDON CITY'!L37</f>
        <v>0</v>
      </c>
      <c r="AV47">
        <f>'LONDON CITY'!L38</f>
        <v>0</v>
      </c>
      <c r="AW47">
        <f>'LONDON CITY'!L39</f>
        <v>0</v>
      </c>
      <c r="AX47">
        <f>'LONDON CITY'!L40</f>
        <v>1587.96</v>
      </c>
      <c r="AZ47">
        <f>'LONDON CITY'!L42</f>
        <v>99356.24000000002</v>
      </c>
      <c r="BA47">
        <f>'LONDON CITY'!L43</f>
        <v>0</v>
      </c>
      <c r="BB47">
        <f>'LONDON CITY'!L44</f>
        <v>99356.24000000002</v>
      </c>
    </row>
    <row r="48" spans="1:54" ht="11.95" customHeight="1" x14ac:dyDescent="0.3"/>
    <row r="49" ht="11.95" customHeight="1" x14ac:dyDescent="0.3"/>
    <row r="50" ht="11.95" customHeight="1" x14ac:dyDescent="0.3"/>
    <row r="51" ht="11.95" customHeight="1" x14ac:dyDescent="0.3"/>
    <row r="52" ht="11.95" customHeight="1" x14ac:dyDescent="0.3"/>
    <row r="53" ht="11.95" customHeight="1" x14ac:dyDescent="0.3"/>
    <row r="54" ht="11.95" customHeight="1" x14ac:dyDescent="0.3"/>
    <row r="55" ht="11.95" customHeight="1" x14ac:dyDescent="0.3"/>
    <row r="56" ht="11.95" customHeight="1" x14ac:dyDescent="0.3"/>
    <row r="57" ht="11.95" customHeight="1" x14ac:dyDescent="0.3"/>
    <row r="58" ht="11.95" customHeight="1" x14ac:dyDescent="0.3"/>
    <row r="59" ht="11.95" customHeight="1" x14ac:dyDescent="0.3"/>
    <row r="60" ht="11.95" customHeight="1" x14ac:dyDescent="0.3"/>
    <row r="61" ht="11.95" customHeight="1" x14ac:dyDescent="0.3"/>
    <row r="62" ht="11.95" customHeight="1" x14ac:dyDescent="0.3"/>
    <row r="63" ht="11.95" customHeight="1" x14ac:dyDescent="0.3"/>
    <row r="64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pageMargins left="0.7" right="0.7" top="0.75" bottom="0.75" header="0.3" footer="0.3"/>
  <pageSetup scale="98" fitToWidth="0" orientation="landscape" r:id="rId1"/>
  <headerFooter differentFirst="1">
    <firstHeader>&amp;CAUDITOR'S OFFICE, MADISON COUNTY
STATEMENT OF SEMI-ANNUAL APPORTIONMENT OF TAXES
MADE AT THE FIRST HALF REAL ESTATE SETTLEMENT TAX YEAR 2024, WITH THE COUNTY TREASURER FOR ALL POLSUBS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99"/>
  <sheetViews>
    <sheetView workbookViewId="0"/>
  </sheetViews>
  <sheetFormatPr defaultRowHeight="12.8" customHeight="1" x14ac:dyDescent="0.3"/>
  <cols>
    <col min="1" max="1" width="23" customWidth="1"/>
    <col min="2" max="2" width="11" style="2" customWidth="1"/>
    <col min="3" max="3" width="11" customWidth="1"/>
  </cols>
  <sheetData>
    <row r="2" spans="1:3" ht="29.95" customHeight="1" x14ac:dyDescent="0.3">
      <c r="A2" s="1" t="s">
        <v>0</v>
      </c>
      <c r="B2" s="3" t="s">
        <v>25</v>
      </c>
      <c r="C2" s="1" t="s">
        <v>1</v>
      </c>
    </row>
    <row r="3" spans="1:3" ht="11.95" customHeight="1" x14ac:dyDescent="0.3">
      <c r="A3" s="1" t="s">
        <v>2</v>
      </c>
      <c r="B3" s="4" t="s">
        <v>5</v>
      </c>
    </row>
    <row r="4" spans="1:3" ht="11.95" customHeight="1" x14ac:dyDescent="0.3">
      <c r="A4" s="5" t="s">
        <v>3</v>
      </c>
      <c r="B4" s="7">
        <v>0</v>
      </c>
      <c r="C4" s="8">
        <f t="shared" ref="C4:C26" si="0">SUM(B4)</f>
        <v>0</v>
      </c>
    </row>
    <row r="5" spans="1:3" ht="11.95" customHeight="1" x14ac:dyDescent="0.3">
      <c r="A5" s="6" t="s">
        <v>4</v>
      </c>
      <c r="B5" s="7">
        <v>0</v>
      </c>
      <c r="C5" s="8">
        <f t="shared" si="0"/>
        <v>0</v>
      </c>
    </row>
    <row r="6" spans="1:3" ht="11.95" customHeight="1" x14ac:dyDescent="0.3">
      <c r="A6" s="6" t="s">
        <v>5</v>
      </c>
      <c r="C6" s="14">
        <f t="shared" si="0"/>
        <v>0</v>
      </c>
    </row>
    <row r="7" spans="1:3" ht="11.95" customHeight="1" x14ac:dyDescent="0.3">
      <c r="A7" s="6" t="s">
        <v>5</v>
      </c>
      <c r="C7" s="14">
        <f t="shared" si="0"/>
        <v>0</v>
      </c>
    </row>
    <row r="8" spans="1:3" ht="11.95" customHeight="1" x14ac:dyDescent="0.3">
      <c r="A8" s="6" t="s">
        <v>5</v>
      </c>
      <c r="C8" s="14">
        <f t="shared" si="0"/>
        <v>0</v>
      </c>
    </row>
    <row r="9" spans="1:3" ht="11.95" customHeight="1" x14ac:dyDescent="0.3">
      <c r="A9" s="6" t="s">
        <v>5</v>
      </c>
      <c r="C9" s="14">
        <f t="shared" si="0"/>
        <v>0</v>
      </c>
    </row>
    <row r="10" spans="1:3" ht="11.95" customHeight="1" x14ac:dyDescent="0.3">
      <c r="A10" s="6" t="s">
        <v>5</v>
      </c>
      <c r="C10" s="14">
        <f t="shared" si="0"/>
        <v>0</v>
      </c>
    </row>
    <row r="11" spans="1:3" ht="11.95" customHeight="1" x14ac:dyDescent="0.3">
      <c r="A11" s="6" t="s">
        <v>5</v>
      </c>
      <c r="C11" s="14">
        <f t="shared" si="0"/>
        <v>0</v>
      </c>
    </row>
    <row r="12" spans="1:3" ht="11.95" customHeight="1" x14ac:dyDescent="0.3">
      <c r="A12" s="6" t="s">
        <v>5</v>
      </c>
      <c r="C12" s="14">
        <f t="shared" si="0"/>
        <v>0</v>
      </c>
    </row>
    <row r="13" spans="1:3" ht="11.95" customHeight="1" x14ac:dyDescent="0.3">
      <c r="A13" s="6" t="s">
        <v>5</v>
      </c>
      <c r="C13" s="14">
        <f t="shared" si="0"/>
        <v>0</v>
      </c>
    </row>
    <row r="14" spans="1:3" ht="11.95" customHeight="1" x14ac:dyDescent="0.3">
      <c r="A14" s="6" t="s">
        <v>5</v>
      </c>
      <c r="C14" s="14">
        <f t="shared" si="0"/>
        <v>0</v>
      </c>
    </row>
    <row r="15" spans="1:3" ht="11.95" customHeight="1" x14ac:dyDescent="0.3">
      <c r="A15" s="6" t="s">
        <v>5</v>
      </c>
      <c r="C15" s="14">
        <f t="shared" si="0"/>
        <v>0</v>
      </c>
    </row>
    <row r="16" spans="1:3" ht="11.95" customHeight="1" x14ac:dyDescent="0.3">
      <c r="A16" s="9" t="s">
        <v>6</v>
      </c>
      <c r="B16" s="10">
        <f>B4 - B5 + SUM(B6:B15)</f>
        <v>0</v>
      </c>
      <c r="C16" s="17">
        <f t="shared" si="0"/>
        <v>0</v>
      </c>
    </row>
    <row r="17" spans="1:3" ht="6.05" customHeight="1" x14ac:dyDescent="0.3">
      <c r="C17" s="14">
        <f t="shared" si="0"/>
        <v>0</v>
      </c>
    </row>
    <row r="18" spans="1:3" ht="11.95" customHeight="1" x14ac:dyDescent="0.3">
      <c r="A18" s="11" t="s">
        <v>7</v>
      </c>
      <c r="C18" s="14">
        <f t="shared" si="0"/>
        <v>0</v>
      </c>
    </row>
    <row r="19" spans="1:3" ht="11.95" customHeight="1" x14ac:dyDescent="0.3">
      <c r="A19" s="5" t="s">
        <v>8</v>
      </c>
      <c r="B19" s="7">
        <v>0</v>
      </c>
      <c r="C19" s="8">
        <f t="shared" si="0"/>
        <v>0</v>
      </c>
    </row>
    <row r="20" spans="1:3" ht="11.95" customHeight="1" x14ac:dyDescent="0.3">
      <c r="A20" s="6" t="s">
        <v>9</v>
      </c>
      <c r="B20" s="13">
        <v>0</v>
      </c>
      <c r="C20" s="14">
        <f t="shared" si="0"/>
        <v>0</v>
      </c>
    </row>
    <row r="21" spans="1:3" ht="11.95" customHeight="1" x14ac:dyDescent="0.3">
      <c r="A21" s="6" t="s">
        <v>10</v>
      </c>
      <c r="B21" s="13">
        <v>0</v>
      </c>
      <c r="C21" s="14">
        <f t="shared" si="0"/>
        <v>0</v>
      </c>
    </row>
    <row r="22" spans="1:3" ht="11.95" customHeight="1" x14ac:dyDescent="0.3">
      <c r="A22" s="6" t="s">
        <v>11</v>
      </c>
      <c r="B22" s="13">
        <v>0</v>
      </c>
      <c r="C22" s="14">
        <f t="shared" si="0"/>
        <v>0</v>
      </c>
    </row>
    <row r="23" spans="1:3" ht="11.95" customHeight="1" x14ac:dyDescent="0.3">
      <c r="A23" s="6" t="s">
        <v>12</v>
      </c>
      <c r="B23" s="13">
        <v>0</v>
      </c>
      <c r="C23" s="14">
        <f t="shared" si="0"/>
        <v>0</v>
      </c>
    </row>
    <row r="24" spans="1:3" ht="11.95" customHeight="1" x14ac:dyDescent="0.3">
      <c r="A24" s="6" t="s">
        <v>13</v>
      </c>
      <c r="B24" s="13">
        <v>0</v>
      </c>
      <c r="C24" s="14">
        <f t="shared" si="0"/>
        <v>0</v>
      </c>
    </row>
    <row r="25" spans="1:3" ht="11.95" customHeight="1" x14ac:dyDescent="0.3">
      <c r="A25" s="9" t="s">
        <v>14</v>
      </c>
      <c r="B25" s="10">
        <f>SUM(B19:B24)</f>
        <v>0</v>
      </c>
      <c r="C25" s="17">
        <f t="shared" si="0"/>
        <v>0</v>
      </c>
    </row>
    <row r="26" spans="1:3" ht="11.95" customHeight="1" x14ac:dyDescent="0.3">
      <c r="A26" s="1" t="s">
        <v>15</v>
      </c>
      <c r="B26" s="10">
        <f>B16 - B25</f>
        <v>0</v>
      </c>
      <c r="C26" s="17">
        <f t="shared" si="0"/>
        <v>0</v>
      </c>
    </row>
    <row r="27" spans="1:3" ht="6.05" customHeight="1" x14ac:dyDescent="0.3"/>
    <row r="28" spans="1:3" ht="11.95" customHeight="1" x14ac:dyDescent="0.3">
      <c r="A28" s="11" t="s">
        <v>16</v>
      </c>
    </row>
    <row r="29" spans="1:3" ht="11.95" customHeight="1" x14ac:dyDescent="0.3">
      <c r="A29" s="5" t="s">
        <v>17</v>
      </c>
      <c r="B29" s="7">
        <v>0</v>
      </c>
      <c r="C29" s="8">
        <f t="shared" ref="C29:C40" si="1">SUM(B29)</f>
        <v>0</v>
      </c>
    </row>
    <row r="30" spans="1:3" ht="11.95" customHeight="1" x14ac:dyDescent="0.3">
      <c r="A30" s="6" t="s">
        <v>18</v>
      </c>
      <c r="B30" s="13">
        <v>0</v>
      </c>
      <c r="C30" s="14">
        <f t="shared" si="1"/>
        <v>0</v>
      </c>
    </row>
    <row r="31" spans="1:3" ht="11.95" customHeight="1" x14ac:dyDescent="0.3">
      <c r="A31" s="6" t="s">
        <v>19</v>
      </c>
      <c r="B31" s="13">
        <v>0</v>
      </c>
      <c r="C31" s="14">
        <f t="shared" si="1"/>
        <v>0</v>
      </c>
    </row>
    <row r="32" spans="1:3" ht="11.95" customHeight="1" x14ac:dyDescent="0.3">
      <c r="A32" s="6" t="s">
        <v>20</v>
      </c>
      <c r="B32" s="13">
        <v>0</v>
      </c>
      <c r="C32" s="14">
        <f t="shared" si="1"/>
        <v>0</v>
      </c>
    </row>
    <row r="33" spans="1:10" ht="11.95" customHeight="1" x14ac:dyDescent="0.3">
      <c r="A33" s="6" t="s">
        <v>5</v>
      </c>
      <c r="C33" s="14">
        <f t="shared" si="1"/>
        <v>0</v>
      </c>
    </row>
    <row r="34" spans="1:10" ht="11.95" customHeight="1" x14ac:dyDescent="0.3">
      <c r="A34" s="6" t="s">
        <v>5</v>
      </c>
      <c r="C34" s="14">
        <f t="shared" si="1"/>
        <v>0</v>
      </c>
    </row>
    <row r="35" spans="1:10" ht="11.95" customHeight="1" x14ac:dyDescent="0.3">
      <c r="A35" s="6" t="s">
        <v>5</v>
      </c>
      <c r="C35" s="14">
        <f t="shared" si="1"/>
        <v>0</v>
      </c>
    </row>
    <row r="36" spans="1:10" ht="11.95" customHeight="1" x14ac:dyDescent="0.3">
      <c r="A36" s="6" t="s">
        <v>5</v>
      </c>
      <c r="C36" s="14">
        <f t="shared" si="1"/>
        <v>0</v>
      </c>
    </row>
    <row r="37" spans="1:10" ht="11.95" customHeight="1" x14ac:dyDescent="0.3">
      <c r="A37" s="6" t="s">
        <v>5</v>
      </c>
      <c r="C37" s="14">
        <f t="shared" si="1"/>
        <v>0</v>
      </c>
    </row>
    <row r="38" spans="1:10" ht="11.95" customHeight="1" x14ac:dyDescent="0.3">
      <c r="A38" s="6" t="s">
        <v>5</v>
      </c>
      <c r="C38" s="14">
        <f t="shared" si="1"/>
        <v>0</v>
      </c>
    </row>
    <row r="39" spans="1:10" ht="11.95" customHeight="1" x14ac:dyDescent="0.3">
      <c r="A39" s="6" t="s">
        <v>5</v>
      </c>
      <c r="C39" s="14">
        <f t="shared" si="1"/>
        <v>0</v>
      </c>
    </row>
    <row r="40" spans="1:10" ht="11.95" customHeight="1" x14ac:dyDescent="0.3">
      <c r="A40" s="9" t="s">
        <v>21</v>
      </c>
      <c r="B40" s="10">
        <f>SUM(B29:B39)</f>
        <v>0</v>
      </c>
      <c r="C40" s="17">
        <f t="shared" si="1"/>
        <v>0</v>
      </c>
    </row>
    <row r="41" spans="1:10" ht="6.05" customHeight="1" x14ac:dyDescent="0.3"/>
    <row r="42" spans="1:10" ht="11.95" customHeight="1" x14ac:dyDescent="0.3">
      <c r="A42" s="9" t="s">
        <v>22</v>
      </c>
      <c r="B42" s="10">
        <f>B26-B40</f>
        <v>0</v>
      </c>
      <c r="C42" s="17">
        <f>SUM(B42)</f>
        <v>0</v>
      </c>
    </row>
    <row r="43" spans="1:10" ht="11.95" customHeight="1" x14ac:dyDescent="0.3">
      <c r="A43" s="6" t="s">
        <v>23</v>
      </c>
      <c r="B43" s="13">
        <v>0</v>
      </c>
      <c r="C43" s="14">
        <f>SUM(B43)</f>
        <v>0</v>
      </c>
    </row>
    <row r="44" spans="1:10" ht="11.95" customHeight="1" x14ac:dyDescent="0.3">
      <c r="A44" s="1" t="s">
        <v>24</v>
      </c>
      <c r="B44" s="10">
        <f>B42-SUM(B43)</f>
        <v>0</v>
      </c>
      <c r="C44" s="17">
        <f>SUM(B44)</f>
        <v>0</v>
      </c>
    </row>
    <row r="45" spans="1:10" ht="11.95" customHeight="1" x14ac:dyDescent="0.3"/>
    <row r="46" spans="1:10" ht="11.95" customHeight="1" x14ac:dyDescent="0.3">
      <c r="B46" s="18" t="s">
        <v>26</v>
      </c>
      <c r="C46" s="19"/>
      <c r="D46" s="19"/>
      <c r="E46" s="19"/>
    </row>
    <row r="47" spans="1:10" ht="11.95" customHeight="1" x14ac:dyDescent="0.3">
      <c r="B47" s="18" t="s">
        <v>27</v>
      </c>
      <c r="C47" s="19"/>
      <c r="D47" s="19"/>
      <c r="E47" s="19"/>
    </row>
    <row r="48" spans="1:10" ht="11.95" customHeight="1" x14ac:dyDescent="0.3">
      <c r="B48" s="18" t="s">
        <v>28</v>
      </c>
      <c r="C48" s="19"/>
      <c r="D48" s="19"/>
      <c r="E48" s="19"/>
      <c r="F48" s="20" t="s">
        <v>29</v>
      </c>
      <c r="G48" s="20"/>
      <c r="H48" s="20"/>
      <c r="I48" s="21" t="s">
        <v>30</v>
      </c>
      <c r="J48" s="19"/>
    </row>
    <row r="49" spans="2:10" ht="11.95" customHeight="1" x14ac:dyDescent="0.3"/>
    <row r="50" spans="2:10" ht="11.95" customHeight="1" x14ac:dyDescent="0.3">
      <c r="B50" s="15"/>
      <c r="C50" s="12"/>
      <c r="D50" s="12"/>
      <c r="F50" s="12"/>
      <c r="G50" s="12"/>
      <c r="H50" s="12"/>
      <c r="I50" s="21" t="s">
        <v>31</v>
      </c>
      <c r="J50" s="19"/>
    </row>
    <row r="51" spans="2:10" ht="11.95" customHeight="1" x14ac:dyDescent="0.3">
      <c r="B51" s="18" t="s">
        <v>32</v>
      </c>
      <c r="C51" s="19"/>
      <c r="D51" s="19"/>
      <c r="E51" s="19"/>
    </row>
    <row r="52" spans="2:10" ht="11.95" customHeight="1" x14ac:dyDescent="0.3"/>
    <row r="53" spans="2:10" ht="11.95" customHeight="1" x14ac:dyDescent="0.3"/>
    <row r="54" spans="2:10" ht="11.95" customHeight="1" x14ac:dyDescent="0.3"/>
    <row r="55" spans="2:10" ht="11.95" customHeight="1" x14ac:dyDescent="0.3"/>
    <row r="56" spans="2:10" ht="11.95" customHeight="1" x14ac:dyDescent="0.3"/>
    <row r="57" spans="2:10" ht="11.95" customHeight="1" x14ac:dyDescent="0.3"/>
    <row r="58" spans="2:10" ht="11.95" customHeight="1" x14ac:dyDescent="0.3"/>
    <row r="59" spans="2:10" ht="11.95" customHeight="1" x14ac:dyDescent="0.3"/>
    <row r="60" spans="2:10" ht="11.95" customHeight="1" x14ac:dyDescent="0.3"/>
    <row r="61" spans="2:10" ht="11.95" customHeight="1" x14ac:dyDescent="0.3"/>
    <row r="62" spans="2:10" ht="11.95" customHeight="1" x14ac:dyDescent="0.3"/>
    <row r="63" spans="2:10" ht="11.95" customHeight="1" x14ac:dyDescent="0.3"/>
    <row r="64" spans="2:10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7">
    <mergeCell ref="I50:J50"/>
    <mergeCell ref="B51:E51"/>
    <mergeCell ref="B46:E46"/>
    <mergeCell ref="B47:E47"/>
    <mergeCell ref="B48:E48"/>
    <mergeCell ref="F48:H48"/>
    <mergeCell ref="I48:J48"/>
  </mergeCells>
  <pageMargins left="0.7" right="0.7" top="0.75" bottom="0.75" header="0.3" footer="0.3"/>
  <pageSetup scale="85" fitToWidth="0" orientation="landscape" r:id="rId1"/>
  <headerFooter differentFirst="1">
    <firstHeader>&amp;CAUDITOR'S OFFICE, MADISON COUNTY
STATEMENT OF SEMI-ANNUAL APPORTIONMENT OF TAXES
MADE AT THE FIRST HALF REAL ESTATE SETTLEMENT TAX YEAR 2024, WITH THE COUNTY TREASURER FOR ALL POLSUBS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A99"/>
  <sheetViews>
    <sheetView tabSelected="1" view="pageLayout" zoomScaleNormal="100" workbookViewId="0"/>
  </sheetViews>
  <sheetFormatPr defaultRowHeight="12.8" customHeight="1" x14ac:dyDescent="0.3"/>
  <cols>
    <col min="1" max="1" width="23" customWidth="1"/>
    <col min="2" max="26" width="11" style="2" customWidth="1"/>
    <col min="27" max="27" width="11" customWidth="1"/>
  </cols>
  <sheetData>
    <row r="2" spans="1:27" ht="29.95" customHeight="1" x14ac:dyDescent="0.3">
      <c r="A2" s="1" t="s">
        <v>0</v>
      </c>
      <c r="B2" s="3" t="s">
        <v>33</v>
      </c>
      <c r="C2" s="3" t="s">
        <v>34</v>
      </c>
      <c r="D2" s="3" t="s">
        <v>35</v>
      </c>
      <c r="E2" s="3" t="s">
        <v>36</v>
      </c>
      <c r="F2" s="3" t="s">
        <v>37</v>
      </c>
      <c r="G2" s="3" t="s">
        <v>38</v>
      </c>
      <c r="H2" s="3" t="s">
        <v>39</v>
      </c>
      <c r="I2" s="3" t="s">
        <v>40</v>
      </c>
      <c r="J2" s="3" t="s">
        <v>41</v>
      </c>
      <c r="K2" s="3" t="s">
        <v>42</v>
      </c>
      <c r="L2" s="3" t="s">
        <v>43</v>
      </c>
      <c r="M2" s="3" t="s">
        <v>44</v>
      </c>
      <c r="N2" s="3" t="s">
        <v>45</v>
      </c>
      <c r="O2" s="3" t="s">
        <v>46</v>
      </c>
      <c r="P2" s="3" t="s">
        <v>47</v>
      </c>
      <c r="Q2" s="3" t="s">
        <v>48</v>
      </c>
      <c r="R2" s="3" t="s">
        <v>49</v>
      </c>
      <c r="S2" s="3" t="s">
        <v>50</v>
      </c>
      <c r="T2" s="3" t="s">
        <v>51</v>
      </c>
      <c r="U2" s="3" t="s">
        <v>52</v>
      </c>
      <c r="V2" s="3" t="s">
        <v>53</v>
      </c>
      <c r="W2" s="3" t="s">
        <v>54</v>
      </c>
      <c r="X2" s="3" t="s">
        <v>55</v>
      </c>
      <c r="Y2" s="3" t="s">
        <v>56</v>
      </c>
      <c r="Z2" s="3" t="s">
        <v>57</v>
      </c>
      <c r="AA2" s="1" t="s">
        <v>1</v>
      </c>
    </row>
    <row r="3" spans="1:27" ht="11.95" customHeight="1" x14ac:dyDescent="0.3">
      <c r="A3" s="1" t="s">
        <v>2</v>
      </c>
      <c r="B3" s="4" t="s">
        <v>5</v>
      </c>
      <c r="C3" s="4" t="s">
        <v>5</v>
      </c>
      <c r="D3" s="4" t="s">
        <v>5</v>
      </c>
      <c r="E3" s="4" t="s">
        <v>5</v>
      </c>
      <c r="F3" s="4" t="s">
        <v>5</v>
      </c>
      <c r="G3" s="4" t="s">
        <v>5</v>
      </c>
      <c r="H3" s="4" t="s">
        <v>5</v>
      </c>
      <c r="I3" s="4" t="s">
        <v>5</v>
      </c>
      <c r="J3" s="4" t="s">
        <v>5</v>
      </c>
      <c r="K3" s="4" t="s">
        <v>5</v>
      </c>
      <c r="L3" s="4" t="s">
        <v>5</v>
      </c>
      <c r="M3" s="4" t="s">
        <v>5</v>
      </c>
      <c r="N3" s="4" t="s">
        <v>5</v>
      </c>
      <c r="O3" s="4" t="s">
        <v>5</v>
      </c>
      <c r="P3" s="4" t="s">
        <v>5</v>
      </c>
      <c r="Q3" s="4" t="s">
        <v>5</v>
      </c>
      <c r="R3" s="4" t="s">
        <v>5</v>
      </c>
      <c r="S3" s="4" t="s">
        <v>5</v>
      </c>
      <c r="T3" s="4" t="s">
        <v>5</v>
      </c>
      <c r="U3" s="4" t="s">
        <v>5</v>
      </c>
      <c r="V3" s="4" t="s">
        <v>5</v>
      </c>
      <c r="W3" s="4" t="s">
        <v>5</v>
      </c>
      <c r="X3" s="4" t="s">
        <v>5</v>
      </c>
      <c r="Y3" s="4" t="s">
        <v>5</v>
      </c>
      <c r="Z3" s="4" t="s">
        <v>5</v>
      </c>
    </row>
    <row r="4" spans="1:27" ht="11.95" customHeight="1" x14ac:dyDescent="0.3">
      <c r="A4" s="5" t="s">
        <v>3</v>
      </c>
      <c r="B4" s="7">
        <v>12627.19</v>
      </c>
      <c r="C4" s="7">
        <v>30375.4</v>
      </c>
      <c r="D4" s="7">
        <v>76406.44</v>
      </c>
      <c r="E4" s="7">
        <v>15274.66</v>
      </c>
      <c r="F4" s="7">
        <v>10638.22</v>
      </c>
      <c r="G4" s="7">
        <v>82830.320000000007</v>
      </c>
      <c r="H4" s="7">
        <v>265980.25</v>
      </c>
      <c r="I4" s="7">
        <v>47369.08</v>
      </c>
      <c r="J4" s="7">
        <v>58248.14</v>
      </c>
      <c r="K4" s="7">
        <v>818561.14</v>
      </c>
      <c r="L4" s="7">
        <v>13429.25</v>
      </c>
      <c r="M4" s="7">
        <v>12566.85</v>
      </c>
      <c r="N4" s="7">
        <v>362993.54</v>
      </c>
      <c r="O4" s="7">
        <v>27655.45</v>
      </c>
      <c r="P4" s="7">
        <v>27642.22</v>
      </c>
      <c r="Q4" s="7">
        <v>19205.439999999999</v>
      </c>
      <c r="R4" s="7">
        <v>21784.66</v>
      </c>
      <c r="S4" s="7">
        <v>11812.57</v>
      </c>
      <c r="T4" s="7">
        <v>32236.99</v>
      </c>
      <c r="U4" s="7">
        <v>4019.39</v>
      </c>
      <c r="V4" s="7">
        <v>259605.61</v>
      </c>
      <c r="W4" s="7">
        <v>1989.15</v>
      </c>
      <c r="X4" s="7">
        <v>22462.240000000002</v>
      </c>
      <c r="Y4" s="7">
        <v>12606.13</v>
      </c>
      <c r="Z4" s="7">
        <v>125599.66</v>
      </c>
      <c r="AA4" s="8">
        <f t="shared" ref="AA4:AA26" si="0">SUM(B4:Z4)</f>
        <v>2373919.9899999998</v>
      </c>
    </row>
    <row r="5" spans="1:27" ht="11.95" customHeight="1" x14ac:dyDescent="0.3">
      <c r="A5" s="6" t="s">
        <v>4</v>
      </c>
      <c r="B5" s="7">
        <v>6757.87</v>
      </c>
      <c r="C5" s="7">
        <v>16256.38</v>
      </c>
      <c r="D5" s="7">
        <v>40891.42</v>
      </c>
      <c r="E5" s="7">
        <v>8174.68</v>
      </c>
      <c r="F5" s="7">
        <v>0</v>
      </c>
      <c r="G5" s="7">
        <v>44329.38</v>
      </c>
      <c r="H5" s="7">
        <v>142348.19</v>
      </c>
      <c r="I5" s="7">
        <v>25351.1</v>
      </c>
      <c r="J5" s="7">
        <v>31173.42</v>
      </c>
      <c r="K5" s="7">
        <v>438080.22</v>
      </c>
      <c r="L5" s="7">
        <v>7616.46</v>
      </c>
      <c r="M5" s="7">
        <v>6985.25</v>
      </c>
      <c r="N5" s="7">
        <v>194268.02</v>
      </c>
      <c r="O5" s="7">
        <v>15684.89</v>
      </c>
      <c r="P5" s="7">
        <v>15677.38</v>
      </c>
      <c r="Q5" s="7">
        <v>10892.44</v>
      </c>
      <c r="R5" s="7">
        <v>12355.24</v>
      </c>
      <c r="S5" s="7">
        <v>6321.9</v>
      </c>
      <c r="T5" s="7">
        <v>17252.689999999999</v>
      </c>
      <c r="U5" s="7">
        <v>2279.59</v>
      </c>
      <c r="V5" s="7">
        <v>147236.4</v>
      </c>
      <c r="W5" s="7">
        <v>1128.1400000000001</v>
      </c>
      <c r="X5" s="7">
        <v>12739.54</v>
      </c>
      <c r="Y5" s="7">
        <v>7149.61</v>
      </c>
      <c r="Z5" s="7">
        <v>71234.37</v>
      </c>
      <c r="AA5" s="8">
        <f t="shared" si="0"/>
        <v>1282184.5799999996</v>
      </c>
    </row>
    <row r="6" spans="1:27" ht="11.95" customHeight="1" x14ac:dyDescent="0.3">
      <c r="A6" s="6" t="s">
        <v>5</v>
      </c>
      <c r="AA6" s="14">
        <f t="shared" si="0"/>
        <v>0</v>
      </c>
    </row>
    <row r="7" spans="1:27" ht="11.95" customHeight="1" x14ac:dyDescent="0.3">
      <c r="A7" s="6" t="s">
        <v>5</v>
      </c>
      <c r="AA7" s="14">
        <f t="shared" si="0"/>
        <v>0</v>
      </c>
    </row>
    <row r="8" spans="1:27" ht="11.95" customHeight="1" x14ac:dyDescent="0.3">
      <c r="A8" s="6" t="s">
        <v>5</v>
      </c>
      <c r="AA8" s="14">
        <f t="shared" si="0"/>
        <v>0</v>
      </c>
    </row>
    <row r="9" spans="1:27" ht="11.95" customHeight="1" x14ac:dyDescent="0.3">
      <c r="A9" s="6" t="s">
        <v>5</v>
      </c>
      <c r="AA9" s="14">
        <f t="shared" si="0"/>
        <v>0</v>
      </c>
    </row>
    <row r="10" spans="1:27" ht="11.95" customHeight="1" x14ac:dyDescent="0.3">
      <c r="A10" s="6" t="s">
        <v>5</v>
      </c>
      <c r="AA10" s="14">
        <f t="shared" si="0"/>
        <v>0</v>
      </c>
    </row>
    <row r="11" spans="1:27" ht="11.95" customHeight="1" x14ac:dyDescent="0.3">
      <c r="A11" s="6" t="s">
        <v>5</v>
      </c>
      <c r="AA11" s="14">
        <f t="shared" si="0"/>
        <v>0</v>
      </c>
    </row>
    <row r="12" spans="1:27" ht="11.95" customHeight="1" x14ac:dyDescent="0.3">
      <c r="A12" s="6" t="s">
        <v>5</v>
      </c>
      <c r="AA12" s="14">
        <f t="shared" si="0"/>
        <v>0</v>
      </c>
    </row>
    <row r="13" spans="1:27" ht="11.95" customHeight="1" x14ac:dyDescent="0.3">
      <c r="A13" s="6" t="s">
        <v>5</v>
      </c>
      <c r="AA13" s="14">
        <f t="shared" si="0"/>
        <v>0</v>
      </c>
    </row>
    <row r="14" spans="1:27" ht="11.95" customHeight="1" x14ac:dyDescent="0.3">
      <c r="A14" s="6" t="s">
        <v>5</v>
      </c>
      <c r="AA14" s="14">
        <f t="shared" si="0"/>
        <v>0</v>
      </c>
    </row>
    <row r="15" spans="1:27" ht="11.95" customHeight="1" x14ac:dyDescent="0.3">
      <c r="A15" s="6" t="s">
        <v>5</v>
      </c>
      <c r="AA15" s="14">
        <f t="shared" si="0"/>
        <v>0</v>
      </c>
    </row>
    <row r="16" spans="1:27" ht="11.95" customHeight="1" x14ac:dyDescent="0.3">
      <c r="A16" s="9" t="s">
        <v>6</v>
      </c>
      <c r="B16" s="10">
        <f t="shared" ref="B16:Z16" si="1">B4 - B5 + SUM(B6:B15)</f>
        <v>5869.3200000000006</v>
      </c>
      <c r="C16" s="10">
        <f t="shared" si="1"/>
        <v>14119.020000000002</v>
      </c>
      <c r="D16" s="10">
        <f t="shared" si="1"/>
        <v>35515.020000000004</v>
      </c>
      <c r="E16" s="10">
        <f t="shared" si="1"/>
        <v>7099.98</v>
      </c>
      <c r="F16" s="10">
        <f t="shared" si="1"/>
        <v>10638.22</v>
      </c>
      <c r="G16" s="10">
        <f t="shared" si="1"/>
        <v>38500.94000000001</v>
      </c>
      <c r="H16" s="10">
        <f t="shared" si="1"/>
        <v>123632.06</v>
      </c>
      <c r="I16" s="10">
        <f t="shared" si="1"/>
        <v>22017.980000000003</v>
      </c>
      <c r="J16" s="10">
        <f t="shared" si="1"/>
        <v>27074.720000000001</v>
      </c>
      <c r="K16" s="10">
        <f t="shared" si="1"/>
        <v>380480.92000000004</v>
      </c>
      <c r="L16" s="10">
        <f t="shared" si="1"/>
        <v>5812.79</v>
      </c>
      <c r="M16" s="10">
        <f t="shared" si="1"/>
        <v>5581.6</v>
      </c>
      <c r="N16" s="10">
        <f t="shared" si="1"/>
        <v>168725.52</v>
      </c>
      <c r="O16" s="10">
        <f t="shared" si="1"/>
        <v>11970.560000000001</v>
      </c>
      <c r="P16" s="10">
        <f t="shared" si="1"/>
        <v>11964.840000000002</v>
      </c>
      <c r="Q16" s="10">
        <f t="shared" si="1"/>
        <v>8312.9999999999982</v>
      </c>
      <c r="R16" s="10">
        <f t="shared" si="1"/>
        <v>9429.42</v>
      </c>
      <c r="S16" s="10">
        <f t="shared" si="1"/>
        <v>5490.67</v>
      </c>
      <c r="T16" s="10">
        <f t="shared" si="1"/>
        <v>14984.300000000003</v>
      </c>
      <c r="U16" s="10">
        <f t="shared" si="1"/>
        <v>1739.7999999999997</v>
      </c>
      <c r="V16" s="10">
        <f t="shared" si="1"/>
        <v>112369.20999999999</v>
      </c>
      <c r="W16" s="10">
        <f t="shared" si="1"/>
        <v>861.01</v>
      </c>
      <c r="X16" s="10">
        <f t="shared" si="1"/>
        <v>9722.7000000000007</v>
      </c>
      <c r="Y16" s="10">
        <f t="shared" si="1"/>
        <v>5456.5199999999995</v>
      </c>
      <c r="Z16" s="10">
        <f t="shared" si="1"/>
        <v>54365.290000000008</v>
      </c>
      <c r="AA16" s="17">
        <f t="shared" si="0"/>
        <v>1091735.4100000001</v>
      </c>
    </row>
    <row r="17" spans="1:27" ht="6.05" customHeight="1" x14ac:dyDescent="0.3">
      <c r="AA17" s="14">
        <f t="shared" si="0"/>
        <v>0</v>
      </c>
    </row>
    <row r="18" spans="1:27" ht="11.95" customHeight="1" x14ac:dyDescent="0.3">
      <c r="A18" s="11" t="s">
        <v>7</v>
      </c>
      <c r="AA18" s="14">
        <f t="shared" si="0"/>
        <v>0</v>
      </c>
    </row>
    <row r="19" spans="1:27" ht="11.95" customHeight="1" x14ac:dyDescent="0.3">
      <c r="A19" s="5" t="s">
        <v>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8">
        <f t="shared" si="0"/>
        <v>0</v>
      </c>
    </row>
    <row r="20" spans="1:27" ht="11.95" customHeight="1" x14ac:dyDescent="0.3">
      <c r="A20" s="6" t="s">
        <v>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4">
        <f t="shared" si="0"/>
        <v>0</v>
      </c>
    </row>
    <row r="21" spans="1:27" ht="11.95" customHeight="1" x14ac:dyDescent="0.3">
      <c r="A21" s="6" t="s">
        <v>10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4">
        <f t="shared" si="0"/>
        <v>0</v>
      </c>
    </row>
    <row r="22" spans="1:27" ht="11.95" customHeight="1" x14ac:dyDescent="0.3">
      <c r="A22" s="6" t="s">
        <v>11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4">
        <f t="shared" si="0"/>
        <v>0</v>
      </c>
    </row>
    <row r="23" spans="1:27" ht="11.95" customHeight="1" x14ac:dyDescent="0.3">
      <c r="A23" s="6" t="s">
        <v>12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4">
        <f t="shared" si="0"/>
        <v>0</v>
      </c>
    </row>
    <row r="24" spans="1:27" ht="11.95" customHeight="1" x14ac:dyDescent="0.3">
      <c r="A24" s="6" t="s">
        <v>13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4">
        <f t="shared" si="0"/>
        <v>0</v>
      </c>
    </row>
    <row r="25" spans="1:27" ht="11.95" customHeight="1" x14ac:dyDescent="0.3">
      <c r="A25" s="9" t="s">
        <v>14</v>
      </c>
      <c r="B25" s="10">
        <f t="shared" ref="B25:Z25" si="2">SUM(B19:B24)</f>
        <v>0</v>
      </c>
      <c r="C25" s="10">
        <f t="shared" si="2"/>
        <v>0</v>
      </c>
      <c r="D25" s="10">
        <f t="shared" si="2"/>
        <v>0</v>
      </c>
      <c r="E25" s="10">
        <f t="shared" si="2"/>
        <v>0</v>
      </c>
      <c r="F25" s="10">
        <f t="shared" si="2"/>
        <v>0</v>
      </c>
      <c r="G25" s="10">
        <f t="shared" si="2"/>
        <v>0</v>
      </c>
      <c r="H25" s="10">
        <f t="shared" si="2"/>
        <v>0</v>
      </c>
      <c r="I25" s="10">
        <f t="shared" si="2"/>
        <v>0</v>
      </c>
      <c r="J25" s="10">
        <f t="shared" si="2"/>
        <v>0</v>
      </c>
      <c r="K25" s="10">
        <f t="shared" si="2"/>
        <v>0</v>
      </c>
      <c r="L25" s="10">
        <f t="shared" si="2"/>
        <v>0</v>
      </c>
      <c r="M25" s="10">
        <f t="shared" si="2"/>
        <v>0</v>
      </c>
      <c r="N25" s="10">
        <f t="shared" si="2"/>
        <v>0</v>
      </c>
      <c r="O25" s="10">
        <f t="shared" si="2"/>
        <v>0</v>
      </c>
      <c r="P25" s="10">
        <f t="shared" si="2"/>
        <v>0</v>
      </c>
      <c r="Q25" s="10">
        <f t="shared" si="2"/>
        <v>0</v>
      </c>
      <c r="R25" s="10">
        <f t="shared" si="2"/>
        <v>0</v>
      </c>
      <c r="S25" s="10">
        <f t="shared" si="2"/>
        <v>0</v>
      </c>
      <c r="T25" s="10">
        <f t="shared" si="2"/>
        <v>0</v>
      </c>
      <c r="U25" s="10">
        <f t="shared" si="2"/>
        <v>0</v>
      </c>
      <c r="V25" s="10">
        <f t="shared" si="2"/>
        <v>0</v>
      </c>
      <c r="W25" s="10">
        <f t="shared" si="2"/>
        <v>0</v>
      </c>
      <c r="X25" s="10">
        <f t="shared" si="2"/>
        <v>0</v>
      </c>
      <c r="Y25" s="10">
        <f t="shared" si="2"/>
        <v>0</v>
      </c>
      <c r="Z25" s="10">
        <f t="shared" si="2"/>
        <v>0</v>
      </c>
      <c r="AA25" s="17">
        <f t="shared" si="0"/>
        <v>0</v>
      </c>
    </row>
    <row r="26" spans="1:27" ht="11.95" customHeight="1" x14ac:dyDescent="0.3">
      <c r="A26" s="1" t="s">
        <v>15</v>
      </c>
      <c r="B26" s="10">
        <f t="shared" ref="B26:Z26" si="3">B16 - B25</f>
        <v>5869.3200000000006</v>
      </c>
      <c r="C26" s="10">
        <f t="shared" si="3"/>
        <v>14119.020000000002</v>
      </c>
      <c r="D26" s="10">
        <f t="shared" si="3"/>
        <v>35515.020000000004</v>
      </c>
      <c r="E26" s="10">
        <f t="shared" si="3"/>
        <v>7099.98</v>
      </c>
      <c r="F26" s="10">
        <f t="shared" si="3"/>
        <v>10638.22</v>
      </c>
      <c r="G26" s="10">
        <f t="shared" si="3"/>
        <v>38500.94000000001</v>
      </c>
      <c r="H26" s="10">
        <f t="shared" si="3"/>
        <v>123632.06</v>
      </c>
      <c r="I26" s="10">
        <f t="shared" si="3"/>
        <v>22017.980000000003</v>
      </c>
      <c r="J26" s="10">
        <f t="shared" si="3"/>
        <v>27074.720000000001</v>
      </c>
      <c r="K26" s="10">
        <f t="shared" si="3"/>
        <v>380480.92000000004</v>
      </c>
      <c r="L26" s="10">
        <f t="shared" si="3"/>
        <v>5812.79</v>
      </c>
      <c r="M26" s="10">
        <f t="shared" si="3"/>
        <v>5581.6</v>
      </c>
      <c r="N26" s="10">
        <f t="shared" si="3"/>
        <v>168725.52</v>
      </c>
      <c r="O26" s="10">
        <f t="shared" si="3"/>
        <v>11970.560000000001</v>
      </c>
      <c r="P26" s="10">
        <f t="shared" si="3"/>
        <v>11964.840000000002</v>
      </c>
      <c r="Q26" s="10">
        <f t="shared" si="3"/>
        <v>8312.9999999999982</v>
      </c>
      <c r="R26" s="10">
        <f t="shared" si="3"/>
        <v>9429.42</v>
      </c>
      <c r="S26" s="10">
        <f t="shared" si="3"/>
        <v>5490.67</v>
      </c>
      <c r="T26" s="10">
        <f t="shared" si="3"/>
        <v>14984.300000000003</v>
      </c>
      <c r="U26" s="10">
        <f t="shared" si="3"/>
        <v>1739.7999999999997</v>
      </c>
      <c r="V26" s="10">
        <f t="shared" si="3"/>
        <v>112369.20999999999</v>
      </c>
      <c r="W26" s="10">
        <f t="shared" si="3"/>
        <v>861.01</v>
      </c>
      <c r="X26" s="10">
        <f t="shared" si="3"/>
        <v>9722.7000000000007</v>
      </c>
      <c r="Y26" s="10">
        <f t="shared" si="3"/>
        <v>5456.5199999999995</v>
      </c>
      <c r="Z26" s="10">
        <f t="shared" si="3"/>
        <v>54365.290000000008</v>
      </c>
      <c r="AA26" s="17">
        <f t="shared" si="0"/>
        <v>1091735.4100000001</v>
      </c>
    </row>
    <row r="27" spans="1:27" ht="6.05" customHeight="1" x14ac:dyDescent="0.3"/>
    <row r="28" spans="1:27" ht="11.95" customHeight="1" x14ac:dyDescent="0.3">
      <c r="A28" s="11" t="s">
        <v>16</v>
      </c>
    </row>
    <row r="29" spans="1:27" ht="11.95" customHeight="1" x14ac:dyDescent="0.3">
      <c r="A29" s="5" t="s">
        <v>17</v>
      </c>
      <c r="B29" s="7">
        <v>92.29</v>
      </c>
      <c r="C29" s="7">
        <v>222.08</v>
      </c>
      <c r="D29" s="7">
        <v>558.59</v>
      </c>
      <c r="E29" s="7">
        <v>111.65</v>
      </c>
      <c r="F29" s="7">
        <v>167.34</v>
      </c>
      <c r="G29" s="7">
        <v>605.58000000000004</v>
      </c>
      <c r="H29" s="7">
        <v>1944.6</v>
      </c>
      <c r="I29" s="7">
        <v>346.31</v>
      </c>
      <c r="J29" s="7">
        <v>425.89</v>
      </c>
      <c r="K29" s="7">
        <v>5984.6</v>
      </c>
      <c r="L29" s="7">
        <v>91.44</v>
      </c>
      <c r="M29" s="7">
        <v>87.79</v>
      </c>
      <c r="N29" s="7">
        <v>2653.87</v>
      </c>
      <c r="O29" s="7">
        <v>188.26</v>
      </c>
      <c r="P29" s="7">
        <v>188.19</v>
      </c>
      <c r="Q29" s="7">
        <v>130.74</v>
      </c>
      <c r="R29" s="7">
        <v>148.31</v>
      </c>
      <c r="S29" s="7">
        <v>86.39</v>
      </c>
      <c r="T29" s="7">
        <v>235.7</v>
      </c>
      <c r="U29" s="7">
        <v>27.37</v>
      </c>
      <c r="V29" s="7">
        <v>1767.39</v>
      </c>
      <c r="W29" s="7">
        <v>13.53</v>
      </c>
      <c r="X29" s="7">
        <v>152.91999999999999</v>
      </c>
      <c r="Y29" s="7">
        <v>85.82</v>
      </c>
      <c r="Z29" s="7">
        <v>855.11</v>
      </c>
      <c r="AA29" s="8">
        <f t="shared" ref="AA29:AA40" si="4">SUM(B29:Z29)</f>
        <v>17171.760000000002</v>
      </c>
    </row>
    <row r="30" spans="1:27" ht="11.95" customHeight="1" x14ac:dyDescent="0.3">
      <c r="A30" s="6" t="s">
        <v>18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1827.88</v>
      </c>
      <c r="AA30" s="14">
        <f t="shared" si="4"/>
        <v>1827.88</v>
      </c>
    </row>
    <row r="31" spans="1:27" ht="11.95" customHeight="1" x14ac:dyDescent="0.3">
      <c r="A31" s="6" t="s">
        <v>19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4">
        <f t="shared" si="4"/>
        <v>0</v>
      </c>
    </row>
    <row r="32" spans="1:27" ht="11.95" customHeight="1" x14ac:dyDescent="0.3">
      <c r="A32" s="6" t="s">
        <v>20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4">
        <f t="shared" si="4"/>
        <v>0</v>
      </c>
    </row>
    <row r="33" spans="1:27" ht="11.95" customHeight="1" x14ac:dyDescent="0.3">
      <c r="A33" s="6" t="s">
        <v>5</v>
      </c>
      <c r="AA33" s="14">
        <f t="shared" si="4"/>
        <v>0</v>
      </c>
    </row>
    <row r="34" spans="1:27" ht="11.95" customHeight="1" x14ac:dyDescent="0.3">
      <c r="A34" s="6" t="s">
        <v>5</v>
      </c>
      <c r="AA34" s="14">
        <f t="shared" si="4"/>
        <v>0</v>
      </c>
    </row>
    <row r="35" spans="1:27" ht="11.95" customHeight="1" x14ac:dyDescent="0.3">
      <c r="A35" s="6" t="s">
        <v>5</v>
      </c>
      <c r="AA35" s="14">
        <f t="shared" si="4"/>
        <v>0</v>
      </c>
    </row>
    <row r="36" spans="1:27" ht="11.95" customHeight="1" x14ac:dyDescent="0.3">
      <c r="A36" s="6" t="s">
        <v>5</v>
      </c>
      <c r="AA36" s="14">
        <f t="shared" si="4"/>
        <v>0</v>
      </c>
    </row>
    <row r="37" spans="1:27" ht="11.95" customHeight="1" x14ac:dyDescent="0.3">
      <c r="A37" s="6" t="s">
        <v>5</v>
      </c>
      <c r="AA37" s="14">
        <f t="shared" si="4"/>
        <v>0</v>
      </c>
    </row>
    <row r="38" spans="1:27" ht="11.95" customHeight="1" x14ac:dyDescent="0.3">
      <c r="A38" s="6" t="s">
        <v>5</v>
      </c>
      <c r="AA38" s="14">
        <f t="shared" si="4"/>
        <v>0</v>
      </c>
    </row>
    <row r="39" spans="1:27" ht="11.95" customHeight="1" x14ac:dyDescent="0.3">
      <c r="A39" s="6" t="s">
        <v>5</v>
      </c>
      <c r="AA39" s="14">
        <f t="shared" si="4"/>
        <v>0</v>
      </c>
    </row>
    <row r="40" spans="1:27" ht="11.95" customHeight="1" x14ac:dyDescent="0.3">
      <c r="A40" s="9" t="s">
        <v>21</v>
      </c>
      <c r="B40" s="10">
        <f t="shared" ref="B40:Z40" si="5">SUM(B29:B39)</f>
        <v>92.29</v>
      </c>
      <c r="C40" s="10">
        <f t="shared" si="5"/>
        <v>222.08</v>
      </c>
      <c r="D40" s="10">
        <f t="shared" si="5"/>
        <v>558.59</v>
      </c>
      <c r="E40" s="10">
        <f t="shared" si="5"/>
        <v>111.65</v>
      </c>
      <c r="F40" s="10">
        <f t="shared" si="5"/>
        <v>167.34</v>
      </c>
      <c r="G40" s="10">
        <f t="shared" si="5"/>
        <v>605.58000000000004</v>
      </c>
      <c r="H40" s="10">
        <f t="shared" si="5"/>
        <v>1944.6</v>
      </c>
      <c r="I40" s="10">
        <f t="shared" si="5"/>
        <v>346.31</v>
      </c>
      <c r="J40" s="10">
        <f t="shared" si="5"/>
        <v>425.89</v>
      </c>
      <c r="K40" s="10">
        <f t="shared" si="5"/>
        <v>5984.6</v>
      </c>
      <c r="L40" s="10">
        <f t="shared" si="5"/>
        <v>91.44</v>
      </c>
      <c r="M40" s="10">
        <f t="shared" si="5"/>
        <v>87.79</v>
      </c>
      <c r="N40" s="10">
        <f t="shared" si="5"/>
        <v>2653.87</v>
      </c>
      <c r="O40" s="10">
        <f t="shared" si="5"/>
        <v>188.26</v>
      </c>
      <c r="P40" s="10">
        <f t="shared" si="5"/>
        <v>188.19</v>
      </c>
      <c r="Q40" s="10">
        <f t="shared" si="5"/>
        <v>130.74</v>
      </c>
      <c r="R40" s="10">
        <f t="shared" si="5"/>
        <v>148.31</v>
      </c>
      <c r="S40" s="10">
        <f t="shared" si="5"/>
        <v>86.39</v>
      </c>
      <c r="T40" s="10">
        <f t="shared" si="5"/>
        <v>235.7</v>
      </c>
      <c r="U40" s="10">
        <f t="shared" si="5"/>
        <v>27.37</v>
      </c>
      <c r="V40" s="10">
        <f t="shared" si="5"/>
        <v>1767.39</v>
      </c>
      <c r="W40" s="10">
        <f t="shared" si="5"/>
        <v>13.53</v>
      </c>
      <c r="X40" s="10">
        <f t="shared" si="5"/>
        <v>152.91999999999999</v>
      </c>
      <c r="Y40" s="10">
        <f t="shared" si="5"/>
        <v>85.82</v>
      </c>
      <c r="Z40" s="10">
        <f t="shared" si="5"/>
        <v>2682.9900000000002</v>
      </c>
      <c r="AA40" s="17">
        <f t="shared" si="4"/>
        <v>18999.640000000003</v>
      </c>
    </row>
    <row r="41" spans="1:27" ht="6.05" customHeight="1" x14ac:dyDescent="0.3"/>
    <row r="42" spans="1:27" ht="11.95" customHeight="1" x14ac:dyDescent="0.3">
      <c r="A42" s="9" t="s">
        <v>22</v>
      </c>
      <c r="B42" s="10">
        <f t="shared" ref="B42:Z42" si="6">B26-B40</f>
        <v>5777.0300000000007</v>
      </c>
      <c r="C42" s="10">
        <f t="shared" si="6"/>
        <v>13896.940000000002</v>
      </c>
      <c r="D42" s="10">
        <f t="shared" si="6"/>
        <v>34956.430000000008</v>
      </c>
      <c r="E42" s="10">
        <f t="shared" si="6"/>
        <v>6988.33</v>
      </c>
      <c r="F42" s="10">
        <f t="shared" si="6"/>
        <v>10470.879999999999</v>
      </c>
      <c r="G42" s="10">
        <f t="shared" si="6"/>
        <v>37895.360000000008</v>
      </c>
      <c r="H42" s="10">
        <f t="shared" si="6"/>
        <v>121687.45999999999</v>
      </c>
      <c r="I42" s="10">
        <f t="shared" si="6"/>
        <v>21671.670000000002</v>
      </c>
      <c r="J42" s="10">
        <f t="shared" si="6"/>
        <v>26648.83</v>
      </c>
      <c r="K42" s="10">
        <f t="shared" si="6"/>
        <v>374496.32000000007</v>
      </c>
      <c r="L42" s="10">
        <f t="shared" si="6"/>
        <v>5721.35</v>
      </c>
      <c r="M42" s="10">
        <f t="shared" si="6"/>
        <v>5493.81</v>
      </c>
      <c r="N42" s="10">
        <f t="shared" si="6"/>
        <v>166071.65</v>
      </c>
      <c r="O42" s="10">
        <f t="shared" si="6"/>
        <v>11782.300000000001</v>
      </c>
      <c r="P42" s="10">
        <f t="shared" si="6"/>
        <v>11776.650000000001</v>
      </c>
      <c r="Q42" s="10">
        <f t="shared" si="6"/>
        <v>8182.2599999999984</v>
      </c>
      <c r="R42" s="10">
        <f t="shared" si="6"/>
        <v>9281.11</v>
      </c>
      <c r="S42" s="10">
        <f t="shared" si="6"/>
        <v>5404.28</v>
      </c>
      <c r="T42" s="10">
        <f t="shared" si="6"/>
        <v>14748.600000000002</v>
      </c>
      <c r="U42" s="10">
        <f t="shared" si="6"/>
        <v>1712.4299999999998</v>
      </c>
      <c r="V42" s="10">
        <f t="shared" si="6"/>
        <v>110601.81999999999</v>
      </c>
      <c r="W42" s="10">
        <f t="shared" si="6"/>
        <v>847.48</v>
      </c>
      <c r="X42" s="10">
        <f t="shared" si="6"/>
        <v>9569.7800000000007</v>
      </c>
      <c r="Y42" s="10">
        <f t="shared" si="6"/>
        <v>5370.7</v>
      </c>
      <c r="Z42" s="10">
        <f t="shared" si="6"/>
        <v>51682.30000000001</v>
      </c>
      <c r="AA42" s="17">
        <f>SUM(B42:Z42)</f>
        <v>1072735.7700000003</v>
      </c>
    </row>
    <row r="43" spans="1:27" ht="11.95" customHeight="1" x14ac:dyDescent="0.3">
      <c r="A43" s="6" t="s">
        <v>23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4">
        <f>SUM(B43:Z43)</f>
        <v>0</v>
      </c>
    </row>
    <row r="44" spans="1:27" ht="11.95" customHeight="1" x14ac:dyDescent="0.3">
      <c r="A44" s="1" t="s">
        <v>24</v>
      </c>
      <c r="B44" s="10">
        <f t="shared" ref="B44:Z44" si="7">B42-SUM(B43)</f>
        <v>5777.0300000000007</v>
      </c>
      <c r="C44" s="10">
        <f t="shared" si="7"/>
        <v>13896.940000000002</v>
      </c>
      <c r="D44" s="10">
        <f t="shared" si="7"/>
        <v>34956.430000000008</v>
      </c>
      <c r="E44" s="10">
        <f t="shared" si="7"/>
        <v>6988.33</v>
      </c>
      <c r="F44" s="10">
        <f t="shared" si="7"/>
        <v>10470.879999999999</v>
      </c>
      <c r="G44" s="10">
        <f t="shared" si="7"/>
        <v>37895.360000000008</v>
      </c>
      <c r="H44" s="10">
        <f t="shared" si="7"/>
        <v>121687.45999999999</v>
      </c>
      <c r="I44" s="10">
        <f t="shared" si="7"/>
        <v>21671.670000000002</v>
      </c>
      <c r="J44" s="10">
        <f t="shared" si="7"/>
        <v>26648.83</v>
      </c>
      <c r="K44" s="10">
        <f t="shared" si="7"/>
        <v>374496.32000000007</v>
      </c>
      <c r="L44" s="10">
        <f t="shared" si="7"/>
        <v>5721.35</v>
      </c>
      <c r="M44" s="10">
        <f t="shared" si="7"/>
        <v>5493.81</v>
      </c>
      <c r="N44" s="10">
        <f t="shared" si="7"/>
        <v>166071.65</v>
      </c>
      <c r="O44" s="10">
        <f t="shared" si="7"/>
        <v>11782.300000000001</v>
      </c>
      <c r="P44" s="10">
        <f t="shared" si="7"/>
        <v>11776.650000000001</v>
      </c>
      <c r="Q44" s="10">
        <f t="shared" si="7"/>
        <v>8182.2599999999984</v>
      </c>
      <c r="R44" s="10">
        <f t="shared" si="7"/>
        <v>9281.11</v>
      </c>
      <c r="S44" s="10">
        <f t="shared" si="7"/>
        <v>5404.28</v>
      </c>
      <c r="T44" s="10">
        <f t="shared" si="7"/>
        <v>14748.600000000002</v>
      </c>
      <c r="U44" s="10">
        <f t="shared" si="7"/>
        <v>1712.4299999999998</v>
      </c>
      <c r="V44" s="10">
        <f t="shared" si="7"/>
        <v>110601.81999999999</v>
      </c>
      <c r="W44" s="10">
        <f t="shared" si="7"/>
        <v>847.48</v>
      </c>
      <c r="X44" s="10">
        <f t="shared" si="7"/>
        <v>9569.7800000000007</v>
      </c>
      <c r="Y44" s="10">
        <f t="shared" si="7"/>
        <v>5370.7</v>
      </c>
      <c r="Z44" s="10">
        <f t="shared" si="7"/>
        <v>51682.30000000001</v>
      </c>
      <c r="AA44" s="17">
        <f>SUM(B44:Z44)</f>
        <v>1072735.7700000003</v>
      </c>
    </row>
    <row r="45" spans="1:27" ht="11.95" customHeight="1" x14ac:dyDescent="0.3"/>
    <row r="46" spans="1:27" ht="11.95" customHeight="1" x14ac:dyDescent="0.3">
      <c r="B46" s="18" t="s">
        <v>26</v>
      </c>
      <c r="C46" s="22"/>
      <c r="D46" s="22"/>
      <c r="E46" s="22"/>
    </row>
    <row r="47" spans="1:27" ht="11.95" customHeight="1" x14ac:dyDescent="0.3">
      <c r="B47" s="18" t="s">
        <v>27</v>
      </c>
      <c r="C47" s="22"/>
      <c r="D47" s="22"/>
      <c r="E47" s="22"/>
    </row>
    <row r="48" spans="1:27" ht="11.95" customHeight="1" x14ac:dyDescent="0.3">
      <c r="B48" s="18" t="s">
        <v>28</v>
      </c>
      <c r="C48" s="22"/>
      <c r="D48" s="22"/>
      <c r="E48" s="22"/>
      <c r="F48" s="23" t="s">
        <v>29</v>
      </c>
      <c r="G48" s="23"/>
      <c r="H48" s="23"/>
      <c r="I48" s="24" t="s">
        <v>30</v>
      </c>
      <c r="J48" s="22"/>
    </row>
    <row r="49" spans="2:10" ht="11.95" customHeight="1" x14ac:dyDescent="0.3"/>
    <row r="50" spans="2:10" ht="11.95" customHeight="1" x14ac:dyDescent="0.3">
      <c r="B50" s="15"/>
      <c r="C50" s="15"/>
      <c r="D50" s="15"/>
      <c r="F50" s="15"/>
      <c r="G50" s="15"/>
      <c r="H50" s="15"/>
      <c r="I50" s="24" t="s">
        <v>31</v>
      </c>
      <c r="J50" s="22"/>
    </row>
    <row r="51" spans="2:10" ht="11.95" customHeight="1" x14ac:dyDescent="0.3">
      <c r="B51" s="18" t="s">
        <v>32</v>
      </c>
      <c r="C51" s="22"/>
      <c r="D51" s="22"/>
      <c r="E51" s="22"/>
    </row>
    <row r="52" spans="2:10" ht="11.95" customHeight="1" x14ac:dyDescent="0.3"/>
    <row r="53" spans="2:10" ht="11.95" customHeight="1" x14ac:dyDescent="0.3"/>
    <row r="54" spans="2:10" ht="11.95" customHeight="1" x14ac:dyDescent="0.3"/>
    <row r="55" spans="2:10" ht="11.95" customHeight="1" x14ac:dyDescent="0.3"/>
    <row r="56" spans="2:10" ht="11.95" customHeight="1" x14ac:dyDescent="0.3"/>
    <row r="57" spans="2:10" ht="11.95" customHeight="1" x14ac:dyDescent="0.3"/>
    <row r="58" spans="2:10" ht="11.95" customHeight="1" x14ac:dyDescent="0.3"/>
    <row r="59" spans="2:10" ht="11.95" customHeight="1" x14ac:dyDescent="0.3"/>
    <row r="60" spans="2:10" ht="11.95" customHeight="1" x14ac:dyDescent="0.3"/>
    <row r="61" spans="2:10" ht="11.95" customHeight="1" x14ac:dyDescent="0.3"/>
    <row r="62" spans="2:10" ht="11.95" customHeight="1" x14ac:dyDescent="0.3"/>
    <row r="63" spans="2:10" ht="11.95" customHeight="1" x14ac:dyDescent="0.3"/>
    <row r="64" spans="2:10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7">
    <mergeCell ref="I50:J50"/>
    <mergeCell ref="B51:E51"/>
    <mergeCell ref="B46:E46"/>
    <mergeCell ref="B47:E47"/>
    <mergeCell ref="B48:E48"/>
    <mergeCell ref="F48:H48"/>
    <mergeCell ref="I48:J48"/>
  </mergeCells>
  <pageMargins left="0.7" right="0.7" top="0.75" bottom="0.75" header="0.3" footer="0.3"/>
  <pageSetup scale="85" fitToWidth="0" orientation="landscape" r:id="rId1"/>
  <headerFooter differentFirst="1">
    <firstHeader>&amp;CAUDITOR'S OFFICE, MADISON COUNTY
STATEMENT OF SEMI-ANNUAL APPORTIONMENT OF TAXES
MADE AT THE FIRST HALF REAL ESTATE SETTLEMENT TAX YEAR 2024, WITH THE COUNTY TREASURER FOR JEFFERSON CORP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L99"/>
  <sheetViews>
    <sheetView workbookViewId="0"/>
  </sheetViews>
  <sheetFormatPr defaultRowHeight="12.8" customHeight="1" x14ac:dyDescent="0.3"/>
  <cols>
    <col min="1" max="1" width="23" customWidth="1"/>
    <col min="2" max="11" width="11" style="2" customWidth="1"/>
    <col min="12" max="12" width="11" customWidth="1"/>
  </cols>
  <sheetData>
    <row r="2" spans="1:12" ht="29.95" customHeight="1" x14ac:dyDescent="0.3">
      <c r="A2" s="1" t="s">
        <v>0</v>
      </c>
      <c r="B2" s="3" t="s">
        <v>58</v>
      </c>
      <c r="C2" s="3" t="s">
        <v>59</v>
      </c>
      <c r="D2" s="3" t="s">
        <v>60</v>
      </c>
      <c r="E2" s="3" t="s">
        <v>61</v>
      </c>
      <c r="F2" s="3" t="s">
        <v>62</v>
      </c>
      <c r="G2" s="3" t="s">
        <v>63</v>
      </c>
      <c r="H2" s="3" t="s">
        <v>64</v>
      </c>
      <c r="I2" s="3" t="s">
        <v>65</v>
      </c>
      <c r="J2" s="3" t="s">
        <v>66</v>
      </c>
      <c r="K2" s="3" t="s">
        <v>67</v>
      </c>
      <c r="L2" s="1" t="s">
        <v>1</v>
      </c>
    </row>
    <row r="3" spans="1:12" ht="11.95" customHeight="1" x14ac:dyDescent="0.3">
      <c r="A3" s="1" t="s">
        <v>2</v>
      </c>
      <c r="B3" s="4" t="s">
        <v>5</v>
      </c>
      <c r="C3" s="4" t="s">
        <v>5</v>
      </c>
      <c r="D3" s="4" t="s">
        <v>5</v>
      </c>
      <c r="E3" s="4" t="s">
        <v>5</v>
      </c>
      <c r="F3" s="4" t="s">
        <v>5</v>
      </c>
      <c r="G3" s="4" t="s">
        <v>5</v>
      </c>
      <c r="H3" s="4" t="s">
        <v>5</v>
      </c>
      <c r="I3" s="4" t="s">
        <v>5</v>
      </c>
      <c r="J3" s="4" t="s">
        <v>5</v>
      </c>
      <c r="K3" s="4" t="s">
        <v>5</v>
      </c>
    </row>
    <row r="4" spans="1:12" ht="11.95" customHeight="1" x14ac:dyDescent="0.3">
      <c r="A4" s="5" t="s">
        <v>3</v>
      </c>
      <c r="B4" s="7">
        <v>7575.35</v>
      </c>
      <c r="C4" s="7">
        <v>16684.689999999999</v>
      </c>
      <c r="D4" s="7">
        <v>5106.72</v>
      </c>
      <c r="E4" s="7">
        <v>2082.1799999999998</v>
      </c>
      <c r="F4" s="7">
        <v>15323.7</v>
      </c>
      <c r="G4" s="7">
        <v>4650.93</v>
      </c>
      <c r="H4" s="7">
        <v>2157.94</v>
      </c>
      <c r="I4" s="7">
        <v>38806.230000000003</v>
      </c>
      <c r="J4" s="7">
        <v>7847.74</v>
      </c>
      <c r="K4" s="7">
        <v>708.72</v>
      </c>
      <c r="L4" s="8">
        <f t="shared" ref="L4:L26" si="0">SUM(B4:K4)</f>
        <v>100944.20000000001</v>
      </c>
    </row>
    <row r="5" spans="1:12" ht="11.95" customHeight="1" x14ac:dyDescent="0.3">
      <c r="A5" s="6" t="s">
        <v>4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f t="shared" si="0"/>
        <v>0</v>
      </c>
    </row>
    <row r="6" spans="1:12" ht="11.95" customHeight="1" x14ac:dyDescent="0.3">
      <c r="A6" s="6" t="s">
        <v>5</v>
      </c>
      <c r="L6" s="14">
        <f t="shared" si="0"/>
        <v>0</v>
      </c>
    </row>
    <row r="7" spans="1:12" ht="11.95" customHeight="1" x14ac:dyDescent="0.3">
      <c r="A7" s="6" t="s">
        <v>5</v>
      </c>
      <c r="L7" s="14">
        <f t="shared" si="0"/>
        <v>0</v>
      </c>
    </row>
    <row r="8" spans="1:12" ht="11.95" customHeight="1" x14ac:dyDescent="0.3">
      <c r="A8" s="6" t="s">
        <v>5</v>
      </c>
      <c r="L8" s="14">
        <f t="shared" si="0"/>
        <v>0</v>
      </c>
    </row>
    <row r="9" spans="1:12" ht="11.95" customHeight="1" x14ac:dyDescent="0.3">
      <c r="A9" s="6" t="s">
        <v>5</v>
      </c>
      <c r="L9" s="14">
        <f t="shared" si="0"/>
        <v>0</v>
      </c>
    </row>
    <row r="10" spans="1:12" ht="11.95" customHeight="1" x14ac:dyDescent="0.3">
      <c r="A10" s="6" t="s">
        <v>5</v>
      </c>
      <c r="L10" s="14">
        <f t="shared" si="0"/>
        <v>0</v>
      </c>
    </row>
    <row r="11" spans="1:12" ht="11.95" customHeight="1" x14ac:dyDescent="0.3">
      <c r="A11" s="6" t="s">
        <v>5</v>
      </c>
      <c r="L11" s="14">
        <f t="shared" si="0"/>
        <v>0</v>
      </c>
    </row>
    <row r="12" spans="1:12" ht="11.95" customHeight="1" x14ac:dyDescent="0.3">
      <c r="A12" s="6" t="s">
        <v>5</v>
      </c>
      <c r="L12" s="14">
        <f t="shared" si="0"/>
        <v>0</v>
      </c>
    </row>
    <row r="13" spans="1:12" ht="11.95" customHeight="1" x14ac:dyDescent="0.3">
      <c r="A13" s="6" t="s">
        <v>5</v>
      </c>
      <c r="L13" s="14">
        <f t="shared" si="0"/>
        <v>0</v>
      </c>
    </row>
    <row r="14" spans="1:12" ht="11.95" customHeight="1" x14ac:dyDescent="0.3">
      <c r="A14" s="6" t="s">
        <v>5</v>
      </c>
      <c r="L14" s="14">
        <f t="shared" si="0"/>
        <v>0</v>
      </c>
    </row>
    <row r="15" spans="1:12" ht="11.95" customHeight="1" x14ac:dyDescent="0.3">
      <c r="A15" s="6" t="s">
        <v>5</v>
      </c>
      <c r="L15" s="14">
        <f t="shared" si="0"/>
        <v>0</v>
      </c>
    </row>
    <row r="16" spans="1:12" ht="11.95" customHeight="1" x14ac:dyDescent="0.3">
      <c r="A16" s="9" t="s">
        <v>6</v>
      </c>
      <c r="B16" s="10">
        <f t="shared" ref="B16:K16" si="1">B4 - B5 + SUM(B6:B15)</f>
        <v>7575.35</v>
      </c>
      <c r="C16" s="10">
        <f t="shared" si="1"/>
        <v>16684.689999999999</v>
      </c>
      <c r="D16" s="10">
        <f t="shared" si="1"/>
        <v>5106.72</v>
      </c>
      <c r="E16" s="10">
        <f t="shared" si="1"/>
        <v>2082.1799999999998</v>
      </c>
      <c r="F16" s="10">
        <f t="shared" si="1"/>
        <v>15323.7</v>
      </c>
      <c r="G16" s="10">
        <f t="shared" si="1"/>
        <v>4650.93</v>
      </c>
      <c r="H16" s="10">
        <f t="shared" si="1"/>
        <v>2157.94</v>
      </c>
      <c r="I16" s="10">
        <f t="shared" si="1"/>
        <v>38806.230000000003</v>
      </c>
      <c r="J16" s="10">
        <f t="shared" si="1"/>
        <v>7847.74</v>
      </c>
      <c r="K16" s="10">
        <f t="shared" si="1"/>
        <v>708.72</v>
      </c>
      <c r="L16" s="17">
        <f t="shared" si="0"/>
        <v>100944.20000000001</v>
      </c>
    </row>
    <row r="17" spans="1:12" ht="6.05" customHeight="1" x14ac:dyDescent="0.3">
      <c r="L17" s="14">
        <f t="shared" si="0"/>
        <v>0</v>
      </c>
    </row>
    <row r="18" spans="1:12" ht="11.95" customHeight="1" x14ac:dyDescent="0.3">
      <c r="A18" s="11" t="s">
        <v>7</v>
      </c>
      <c r="L18" s="14">
        <f t="shared" si="0"/>
        <v>0</v>
      </c>
    </row>
    <row r="19" spans="1:12" ht="11.95" customHeight="1" x14ac:dyDescent="0.3">
      <c r="A19" s="5" t="s">
        <v>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8">
        <f t="shared" si="0"/>
        <v>0</v>
      </c>
    </row>
    <row r="20" spans="1:12" ht="11.95" customHeight="1" x14ac:dyDescent="0.3">
      <c r="A20" s="6" t="s">
        <v>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4">
        <f t="shared" si="0"/>
        <v>0</v>
      </c>
    </row>
    <row r="21" spans="1:12" ht="11.95" customHeight="1" x14ac:dyDescent="0.3">
      <c r="A21" s="6" t="s">
        <v>10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4">
        <f t="shared" si="0"/>
        <v>0</v>
      </c>
    </row>
    <row r="22" spans="1:12" ht="11.95" customHeight="1" x14ac:dyDescent="0.3">
      <c r="A22" s="6" t="s">
        <v>11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4">
        <f t="shared" si="0"/>
        <v>0</v>
      </c>
    </row>
    <row r="23" spans="1:12" ht="11.95" customHeight="1" x14ac:dyDescent="0.3">
      <c r="A23" s="6" t="s">
        <v>12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4">
        <f t="shared" si="0"/>
        <v>0</v>
      </c>
    </row>
    <row r="24" spans="1:12" ht="11.95" customHeight="1" x14ac:dyDescent="0.3">
      <c r="A24" s="6" t="s">
        <v>13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4">
        <f t="shared" si="0"/>
        <v>0</v>
      </c>
    </row>
    <row r="25" spans="1:12" ht="11.95" customHeight="1" x14ac:dyDescent="0.3">
      <c r="A25" s="9" t="s">
        <v>14</v>
      </c>
      <c r="B25" s="10">
        <f t="shared" ref="B25:K25" si="2">SUM(B19:B24)</f>
        <v>0</v>
      </c>
      <c r="C25" s="10">
        <f t="shared" si="2"/>
        <v>0</v>
      </c>
      <c r="D25" s="10">
        <f t="shared" si="2"/>
        <v>0</v>
      </c>
      <c r="E25" s="10">
        <f t="shared" si="2"/>
        <v>0</v>
      </c>
      <c r="F25" s="10">
        <f t="shared" si="2"/>
        <v>0</v>
      </c>
      <c r="G25" s="10">
        <f t="shared" si="2"/>
        <v>0</v>
      </c>
      <c r="H25" s="10">
        <f t="shared" si="2"/>
        <v>0</v>
      </c>
      <c r="I25" s="10">
        <f t="shared" si="2"/>
        <v>0</v>
      </c>
      <c r="J25" s="10">
        <f t="shared" si="2"/>
        <v>0</v>
      </c>
      <c r="K25" s="10">
        <f t="shared" si="2"/>
        <v>0</v>
      </c>
      <c r="L25" s="17">
        <f t="shared" si="0"/>
        <v>0</v>
      </c>
    </row>
    <row r="26" spans="1:12" ht="11.95" customHeight="1" x14ac:dyDescent="0.3">
      <c r="A26" s="1" t="s">
        <v>15</v>
      </c>
      <c r="B26" s="10">
        <f t="shared" ref="B26:K26" si="3">B16 - B25</f>
        <v>7575.35</v>
      </c>
      <c r="C26" s="10">
        <f t="shared" si="3"/>
        <v>16684.689999999999</v>
      </c>
      <c r="D26" s="10">
        <f t="shared" si="3"/>
        <v>5106.72</v>
      </c>
      <c r="E26" s="10">
        <f t="shared" si="3"/>
        <v>2082.1799999999998</v>
      </c>
      <c r="F26" s="10">
        <f t="shared" si="3"/>
        <v>15323.7</v>
      </c>
      <c r="G26" s="10">
        <f t="shared" si="3"/>
        <v>4650.93</v>
      </c>
      <c r="H26" s="10">
        <f t="shared" si="3"/>
        <v>2157.94</v>
      </c>
      <c r="I26" s="10">
        <f t="shared" si="3"/>
        <v>38806.230000000003</v>
      </c>
      <c r="J26" s="10">
        <f t="shared" si="3"/>
        <v>7847.74</v>
      </c>
      <c r="K26" s="10">
        <f t="shared" si="3"/>
        <v>708.72</v>
      </c>
      <c r="L26" s="17">
        <f t="shared" si="0"/>
        <v>100944.20000000001</v>
      </c>
    </row>
    <row r="27" spans="1:12" ht="6.05" customHeight="1" x14ac:dyDescent="0.3"/>
    <row r="28" spans="1:12" ht="11.95" customHeight="1" x14ac:dyDescent="0.3">
      <c r="A28" s="11" t="s">
        <v>16</v>
      </c>
    </row>
    <row r="29" spans="1:12" ht="11.95" customHeight="1" x14ac:dyDescent="0.3">
      <c r="A29" s="5" t="s">
        <v>17</v>
      </c>
      <c r="B29" s="7">
        <v>119.19</v>
      </c>
      <c r="C29" s="7">
        <v>262.44</v>
      </c>
      <c r="D29" s="7">
        <v>80.349999999999994</v>
      </c>
      <c r="E29" s="7">
        <v>32.81</v>
      </c>
      <c r="F29" s="7">
        <v>241.05</v>
      </c>
      <c r="G29" s="7">
        <v>73.17</v>
      </c>
      <c r="H29" s="7">
        <v>33.92</v>
      </c>
      <c r="I29" s="7">
        <v>610.36</v>
      </c>
      <c r="J29" s="7">
        <v>123.47</v>
      </c>
      <c r="K29" s="7">
        <v>11.2</v>
      </c>
      <c r="L29" s="8">
        <f t="shared" ref="L29:L40" si="4">SUM(B29:K29)</f>
        <v>1587.96</v>
      </c>
    </row>
    <row r="30" spans="1:12" ht="11.95" customHeight="1" x14ac:dyDescent="0.3">
      <c r="A30" s="6" t="s">
        <v>18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4">
        <f t="shared" si="4"/>
        <v>0</v>
      </c>
    </row>
    <row r="31" spans="1:12" ht="11.95" customHeight="1" x14ac:dyDescent="0.3">
      <c r="A31" s="6" t="s">
        <v>19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4">
        <f t="shared" si="4"/>
        <v>0</v>
      </c>
    </row>
    <row r="32" spans="1:12" ht="11.95" customHeight="1" x14ac:dyDescent="0.3">
      <c r="A32" s="6" t="s">
        <v>20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4">
        <f t="shared" si="4"/>
        <v>0</v>
      </c>
    </row>
    <row r="33" spans="1:12" ht="11.95" customHeight="1" x14ac:dyDescent="0.3">
      <c r="A33" s="6" t="s">
        <v>5</v>
      </c>
      <c r="L33" s="14">
        <f t="shared" si="4"/>
        <v>0</v>
      </c>
    </row>
    <row r="34" spans="1:12" ht="11.95" customHeight="1" x14ac:dyDescent="0.3">
      <c r="A34" s="6" t="s">
        <v>5</v>
      </c>
      <c r="L34" s="14">
        <f t="shared" si="4"/>
        <v>0</v>
      </c>
    </row>
    <row r="35" spans="1:12" ht="11.95" customHeight="1" x14ac:dyDescent="0.3">
      <c r="A35" s="6" t="s">
        <v>5</v>
      </c>
      <c r="L35" s="14">
        <f t="shared" si="4"/>
        <v>0</v>
      </c>
    </row>
    <row r="36" spans="1:12" ht="11.95" customHeight="1" x14ac:dyDescent="0.3">
      <c r="A36" s="6" t="s">
        <v>5</v>
      </c>
      <c r="L36" s="14">
        <f t="shared" si="4"/>
        <v>0</v>
      </c>
    </row>
    <row r="37" spans="1:12" ht="11.95" customHeight="1" x14ac:dyDescent="0.3">
      <c r="A37" s="6" t="s">
        <v>5</v>
      </c>
      <c r="L37" s="14">
        <f t="shared" si="4"/>
        <v>0</v>
      </c>
    </row>
    <row r="38" spans="1:12" ht="11.95" customHeight="1" x14ac:dyDescent="0.3">
      <c r="A38" s="6" t="s">
        <v>5</v>
      </c>
      <c r="L38" s="14">
        <f t="shared" si="4"/>
        <v>0</v>
      </c>
    </row>
    <row r="39" spans="1:12" ht="11.95" customHeight="1" x14ac:dyDescent="0.3">
      <c r="A39" s="6" t="s">
        <v>5</v>
      </c>
      <c r="L39" s="14">
        <f t="shared" si="4"/>
        <v>0</v>
      </c>
    </row>
    <row r="40" spans="1:12" ht="11.95" customHeight="1" x14ac:dyDescent="0.3">
      <c r="A40" s="9" t="s">
        <v>21</v>
      </c>
      <c r="B40" s="10">
        <f t="shared" ref="B40:K40" si="5">SUM(B29:B39)</f>
        <v>119.19</v>
      </c>
      <c r="C40" s="10">
        <f t="shared" si="5"/>
        <v>262.44</v>
      </c>
      <c r="D40" s="10">
        <f t="shared" si="5"/>
        <v>80.349999999999994</v>
      </c>
      <c r="E40" s="10">
        <f t="shared" si="5"/>
        <v>32.81</v>
      </c>
      <c r="F40" s="10">
        <f t="shared" si="5"/>
        <v>241.05</v>
      </c>
      <c r="G40" s="10">
        <f t="shared" si="5"/>
        <v>73.17</v>
      </c>
      <c r="H40" s="10">
        <f t="shared" si="5"/>
        <v>33.92</v>
      </c>
      <c r="I40" s="10">
        <f t="shared" si="5"/>
        <v>610.36</v>
      </c>
      <c r="J40" s="10">
        <f t="shared" si="5"/>
        <v>123.47</v>
      </c>
      <c r="K40" s="10">
        <f t="shared" si="5"/>
        <v>11.2</v>
      </c>
      <c r="L40" s="17">
        <f t="shared" si="4"/>
        <v>1587.96</v>
      </c>
    </row>
    <row r="41" spans="1:12" ht="6.05" customHeight="1" x14ac:dyDescent="0.3"/>
    <row r="42" spans="1:12" ht="11.95" customHeight="1" x14ac:dyDescent="0.3">
      <c r="A42" s="9" t="s">
        <v>22</v>
      </c>
      <c r="B42" s="10">
        <f t="shared" ref="B42:K42" si="6">B26-B40</f>
        <v>7456.1600000000008</v>
      </c>
      <c r="C42" s="10">
        <f t="shared" si="6"/>
        <v>16422.25</v>
      </c>
      <c r="D42" s="10">
        <f t="shared" si="6"/>
        <v>5026.37</v>
      </c>
      <c r="E42" s="10">
        <f t="shared" si="6"/>
        <v>2049.37</v>
      </c>
      <c r="F42" s="10">
        <f t="shared" si="6"/>
        <v>15082.650000000001</v>
      </c>
      <c r="G42" s="10">
        <f t="shared" si="6"/>
        <v>4577.76</v>
      </c>
      <c r="H42" s="10">
        <f t="shared" si="6"/>
        <v>2124.02</v>
      </c>
      <c r="I42" s="10">
        <f t="shared" si="6"/>
        <v>38195.870000000003</v>
      </c>
      <c r="J42" s="10">
        <f t="shared" si="6"/>
        <v>7724.2699999999995</v>
      </c>
      <c r="K42" s="10">
        <f t="shared" si="6"/>
        <v>697.52</v>
      </c>
      <c r="L42" s="17">
        <f>SUM(B42:K42)</f>
        <v>99356.24000000002</v>
      </c>
    </row>
    <row r="43" spans="1:12" ht="11.95" customHeight="1" x14ac:dyDescent="0.3">
      <c r="A43" s="6" t="s">
        <v>23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4">
        <f>SUM(B43:K43)</f>
        <v>0</v>
      </c>
    </row>
    <row r="44" spans="1:12" ht="11.95" customHeight="1" x14ac:dyDescent="0.3">
      <c r="A44" s="1" t="s">
        <v>24</v>
      </c>
      <c r="B44" s="10">
        <f t="shared" ref="B44:K44" si="7">B42-SUM(B43)</f>
        <v>7456.1600000000008</v>
      </c>
      <c r="C44" s="10">
        <f t="shared" si="7"/>
        <v>16422.25</v>
      </c>
      <c r="D44" s="10">
        <f t="shared" si="7"/>
        <v>5026.37</v>
      </c>
      <c r="E44" s="10">
        <f t="shared" si="7"/>
        <v>2049.37</v>
      </c>
      <c r="F44" s="10">
        <f t="shared" si="7"/>
        <v>15082.650000000001</v>
      </c>
      <c r="G44" s="10">
        <f t="shared" si="7"/>
        <v>4577.76</v>
      </c>
      <c r="H44" s="10">
        <f t="shared" si="7"/>
        <v>2124.02</v>
      </c>
      <c r="I44" s="10">
        <f t="shared" si="7"/>
        <v>38195.870000000003</v>
      </c>
      <c r="J44" s="10">
        <f t="shared" si="7"/>
        <v>7724.2699999999995</v>
      </c>
      <c r="K44" s="10">
        <f t="shared" si="7"/>
        <v>697.52</v>
      </c>
      <c r="L44" s="17">
        <f>SUM(B44:K44)</f>
        <v>99356.24000000002</v>
      </c>
    </row>
    <row r="45" spans="1:12" ht="11.95" customHeight="1" x14ac:dyDescent="0.3"/>
    <row r="46" spans="1:12" ht="11.95" customHeight="1" x14ac:dyDescent="0.3">
      <c r="B46" s="18" t="s">
        <v>26</v>
      </c>
      <c r="C46" s="22"/>
      <c r="D46" s="22"/>
      <c r="E46" s="22"/>
    </row>
    <row r="47" spans="1:12" ht="11.95" customHeight="1" x14ac:dyDescent="0.3">
      <c r="B47" s="18" t="s">
        <v>27</v>
      </c>
      <c r="C47" s="22"/>
      <c r="D47" s="22"/>
      <c r="E47" s="22"/>
    </row>
    <row r="48" spans="1:12" ht="11.95" customHeight="1" x14ac:dyDescent="0.3">
      <c r="B48" s="18" t="s">
        <v>28</v>
      </c>
      <c r="C48" s="22"/>
      <c r="D48" s="22"/>
      <c r="E48" s="22"/>
      <c r="F48" s="23" t="s">
        <v>29</v>
      </c>
      <c r="G48" s="23"/>
      <c r="H48" s="23"/>
      <c r="I48" s="24" t="s">
        <v>30</v>
      </c>
      <c r="J48" s="22"/>
    </row>
    <row r="49" spans="2:10" ht="11.95" customHeight="1" x14ac:dyDescent="0.3"/>
    <row r="50" spans="2:10" ht="11.95" customHeight="1" x14ac:dyDescent="0.3">
      <c r="B50" s="15"/>
      <c r="C50" s="15"/>
      <c r="D50" s="15"/>
      <c r="F50" s="15"/>
      <c r="G50" s="15"/>
      <c r="H50" s="15"/>
      <c r="I50" s="24" t="s">
        <v>31</v>
      </c>
      <c r="J50" s="22"/>
    </row>
    <row r="51" spans="2:10" ht="11.95" customHeight="1" x14ac:dyDescent="0.3">
      <c r="B51" s="18" t="s">
        <v>32</v>
      </c>
      <c r="C51" s="22"/>
      <c r="D51" s="22"/>
      <c r="E51" s="22"/>
    </row>
    <row r="52" spans="2:10" ht="11.95" customHeight="1" x14ac:dyDescent="0.3"/>
    <row r="53" spans="2:10" ht="11.95" customHeight="1" x14ac:dyDescent="0.3"/>
    <row r="54" spans="2:10" ht="11.95" customHeight="1" x14ac:dyDescent="0.3"/>
    <row r="55" spans="2:10" ht="11.95" customHeight="1" x14ac:dyDescent="0.3"/>
    <row r="56" spans="2:10" ht="11.95" customHeight="1" x14ac:dyDescent="0.3"/>
    <row r="57" spans="2:10" ht="11.95" customHeight="1" x14ac:dyDescent="0.3"/>
    <row r="58" spans="2:10" ht="11.95" customHeight="1" x14ac:dyDescent="0.3"/>
    <row r="59" spans="2:10" ht="11.95" customHeight="1" x14ac:dyDescent="0.3"/>
    <row r="60" spans="2:10" ht="11.95" customHeight="1" x14ac:dyDescent="0.3"/>
    <row r="61" spans="2:10" ht="11.95" customHeight="1" x14ac:dyDescent="0.3"/>
    <row r="62" spans="2:10" ht="11.95" customHeight="1" x14ac:dyDescent="0.3"/>
    <row r="63" spans="2:10" ht="11.95" customHeight="1" x14ac:dyDescent="0.3"/>
    <row r="64" spans="2:10" ht="11.95" customHeight="1" x14ac:dyDescent="0.3"/>
    <row r="65" ht="11.95" customHeight="1" x14ac:dyDescent="0.3"/>
    <row r="66" ht="11.95" customHeight="1" x14ac:dyDescent="0.3"/>
    <row r="67" ht="11.95" customHeight="1" x14ac:dyDescent="0.3"/>
    <row r="68" ht="11.95" customHeight="1" x14ac:dyDescent="0.3"/>
    <row r="69" ht="11.95" customHeight="1" x14ac:dyDescent="0.3"/>
    <row r="70" ht="11.95" customHeight="1" x14ac:dyDescent="0.3"/>
    <row r="71" ht="11.95" customHeight="1" x14ac:dyDescent="0.3"/>
    <row r="72" ht="11.95" customHeight="1" x14ac:dyDescent="0.3"/>
    <row r="73" ht="11.95" customHeight="1" x14ac:dyDescent="0.3"/>
    <row r="74" ht="11.95" customHeight="1" x14ac:dyDescent="0.3"/>
    <row r="75" ht="11.95" customHeight="1" x14ac:dyDescent="0.3"/>
    <row r="76" ht="11.95" customHeight="1" x14ac:dyDescent="0.3"/>
    <row r="77" ht="11.95" customHeight="1" x14ac:dyDescent="0.3"/>
    <row r="78" ht="11.95" customHeight="1" x14ac:dyDescent="0.3"/>
    <row r="79" ht="11.95" customHeight="1" x14ac:dyDescent="0.3"/>
    <row r="80" ht="11.95" customHeight="1" x14ac:dyDescent="0.3"/>
    <row r="81" ht="11.95" customHeight="1" x14ac:dyDescent="0.3"/>
    <row r="82" ht="11.95" customHeight="1" x14ac:dyDescent="0.3"/>
    <row r="83" ht="11.95" customHeight="1" x14ac:dyDescent="0.3"/>
    <row r="84" ht="11.95" customHeight="1" x14ac:dyDescent="0.3"/>
    <row r="85" ht="11.95" customHeight="1" x14ac:dyDescent="0.3"/>
    <row r="86" ht="11.95" customHeight="1" x14ac:dyDescent="0.3"/>
    <row r="87" ht="11.95" customHeight="1" x14ac:dyDescent="0.3"/>
    <row r="88" ht="11.95" customHeight="1" x14ac:dyDescent="0.3"/>
    <row r="89" ht="11.95" customHeight="1" x14ac:dyDescent="0.3"/>
    <row r="90" ht="11.95" customHeight="1" x14ac:dyDescent="0.3"/>
    <row r="91" ht="11.95" customHeight="1" x14ac:dyDescent="0.3"/>
    <row r="92" ht="11.95" customHeight="1" x14ac:dyDescent="0.3"/>
    <row r="93" ht="11.95" customHeight="1" x14ac:dyDescent="0.3"/>
    <row r="94" ht="11.95" customHeight="1" x14ac:dyDescent="0.3"/>
    <row r="95" ht="11.95" customHeight="1" x14ac:dyDescent="0.3"/>
    <row r="96" ht="11.95" customHeight="1" x14ac:dyDescent="0.3"/>
    <row r="97" ht="11.95" customHeight="1" x14ac:dyDescent="0.3"/>
    <row r="98" ht="11.95" customHeight="1" x14ac:dyDescent="0.3"/>
    <row r="99" ht="11.95" customHeight="1" x14ac:dyDescent="0.3"/>
  </sheetData>
  <mergeCells count="7">
    <mergeCell ref="I50:J50"/>
    <mergeCell ref="B51:E51"/>
    <mergeCell ref="B46:E46"/>
    <mergeCell ref="B47:E47"/>
    <mergeCell ref="B48:E48"/>
    <mergeCell ref="F48:H48"/>
    <mergeCell ref="I48:J48"/>
  </mergeCells>
  <pageMargins left="0.7" right="0.7" top="0.75" bottom="0.75" header="0.3" footer="0.3"/>
  <pageSetup scale="85" fitToWidth="0" orientation="landscape" r:id="rId1"/>
  <headerFooter differentFirst="1">
    <firstHeader>&amp;CAUDITOR'S OFFICE, MADISON COUNTY
STATEMENT OF SEMI-ANNUAL APPORTIONMENT OF TAXES
MADE AT THE FIRST HALF REAL ESTATE SETTLEMENT TAX YEAR 2024, WITH THE COUNTY TREASURER FOR ALL POLSUBS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MADISON COUNTY SUMMARY</vt:lpstr>
      <vt:lpstr>PLAIN CITY CORP</vt:lpstr>
      <vt:lpstr>JEFFERSON CORP</vt:lpstr>
      <vt:lpstr>LONDON CITY</vt:lpstr>
      <vt:lpstr>'JEFFERSON CORP'!Print_Titles</vt:lpstr>
      <vt:lpstr>'LONDON CITY'!Print_Titles</vt:lpstr>
      <vt:lpstr>'MADISON COUNTY SUMMARY'!Print_Titles</vt:lpstr>
      <vt:lpstr>'PLAIN CITY CORP'!Print_Titles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Amanda.Russell</cp:lastModifiedBy>
  <cp:lastPrinted>2025-03-12T14:35:36Z</cp:lastPrinted>
  <dcterms:modified xsi:type="dcterms:W3CDTF">2025-03-12T14:36:49Z</dcterms:modified>
</cp:coreProperties>
</file>