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22540-JEFFERSON LSD (MADISON CO" sheetId="2" r:id="rId3"/>
    <sheet name="22960-LONDON CSD" sheetId="3" r:id="rId4"/>
    <sheet name="30070-TOLLES CAREER &amp; TECHNICAL" sheetId="4" r:id="rId5"/>
  </sheets>
  <definedNames>
    <definedName name="_xlnm.Print_Titles" localSheetId="0">'MADISON COUNTY SUMMARY'!$A:$A</definedName>
    <definedName name="_xlnm.Print_Titles" localSheetId="1">'22540-JEFFERSON LSD (MADISON CO'!$A:$A</definedName>
    <definedName name="_xlnm.Print_Titles" localSheetId="2">'22960-LONDON CSD'!$A:$A</definedName>
    <definedName name="_xlnm.Print_Titles" localSheetId="3">'30070-TOLLES CAREER &amp; TECHNICAL'!$A:$A</definedName>
  </definedNames>
  <calcPr fullCalcOnLoad="1"/>
</workbook>
</file>

<file path=xl/sharedStrings.xml><?xml version="1.0" encoding="utf-8"?>
<sst xmlns="http://schemas.openxmlformats.org/spreadsheetml/2006/main" count="69" uniqueCount="69">
  <si>
    <t>SOURCE OF RECEIPTS</t>
  </si>
  <si>
    <t>--</t>
  </si>
  <si>
    <t>AMPLIFY BIO TIF Collected</t>
  </si>
  <si>
    <t>COLUMBUS LOGISITICS PARK WEST I TIF Collected</t>
  </si>
  <si>
    <t>JEFFERSON INDUSTRIES G-TEKT TIF Collected</t>
  </si>
  <si>
    <t>MEDLINE TIF (MRE) Collected</t>
  </si>
  <si>
    <t>MEDLINE TIF (POOL 2 JOANN) Collected</t>
  </si>
  <si>
    <t>MEDLINE TIF (POOL 3 MOEN) Collected</t>
  </si>
  <si>
    <t>MTB SEALY TIF (FEDEX) Collected</t>
  </si>
  <si>
    <t>SFG TIF (JEFFERSON LSD PIZZUTI) Collected</t>
  </si>
  <si>
    <t>SFG TIF (LONDON LSD-PIZZUTI) Collected</t>
  </si>
  <si>
    <t>TARGET TIF Collected</t>
  </si>
  <si>
    <t>W JEFF DUKE TIF (EXETER KELLOGG) Collected</t>
  </si>
  <si>
    <t>W JEFF DUKE TIF (GRANITE 10 ACE) Collected</t>
  </si>
  <si>
    <t>W JEFF DUKE TIF (GRANITE 100 REST HARDWARE) Collected</t>
  </si>
  <si>
    <t>W JEFF DUKE TIF (GRANITE 115 TORRID) Collected</t>
  </si>
  <si>
    <t>W JEFF DUKE TIF (GRANITE 15 MARS) Collected</t>
  </si>
  <si>
    <t>W JEFF DUKE TIF (GRANITE) Collected</t>
  </si>
  <si>
    <t>W JEFF DUKE TIF (HOME DEPOT) Collected</t>
  </si>
  <si>
    <t>W JEFF DUKE TIF (NLP-HILLWOOD) Collected</t>
  </si>
  <si>
    <t>W JEFF DUKE TIF (PREYLOCK AMAZON EXT) Collected</t>
  </si>
  <si>
    <t>W JEFF DUKE TIF (STAG AMAZON) Collected</t>
  </si>
  <si>
    <t>W JEFF PLUMBING TIF Collected</t>
  </si>
  <si>
    <t/>
  </si>
  <si>
    <t>NET DISTRIBUTION</t>
  </si>
  <si>
    <t>REIMBURSEMENTS BY TIF</t>
  </si>
  <si>
    <t>AMPLIFY BIO TIF</t>
  </si>
  <si>
    <t>COLUMBUS LOGISITICS PARK WEST I TIF</t>
  </si>
  <si>
    <t>JEFFERSON INDUSTRIES G-TEKT TIF</t>
  </si>
  <si>
    <t>MEDLINE TIF (MRE)</t>
  </si>
  <si>
    <t>MEDLINE TIF (POOL 2 JOANN)</t>
  </si>
  <si>
    <t>MEDLINE TIF (POOL 3 MOEN)</t>
  </si>
  <si>
    <t>MTB SEALY TIF (FEDEX)</t>
  </si>
  <si>
    <t>SFG TIF (JEFFERSON LSD PIZZUTI)</t>
  </si>
  <si>
    <t>SFG TIF (LONDON LSD-PIZZUTI)</t>
  </si>
  <si>
    <t>TARGET TIF</t>
  </si>
  <si>
    <t>W JEFF DUKE TIF (EXETER KELLOGG)</t>
  </si>
  <si>
    <t>W JEFF DUKE TIF (GRANITE 10 ACE)</t>
  </si>
  <si>
    <t>W JEFF DUKE TIF (GRANITE 100 REST HARDWARE)</t>
  </si>
  <si>
    <t>W JEFF DUKE TIF (GRANITE 115 TORRID)</t>
  </si>
  <si>
    <t>W JEFF DUKE TIF (GRANITE 15 MARS)</t>
  </si>
  <si>
    <t>W JEFF DUKE TIF (GRANITE)</t>
  </si>
  <si>
    <t>W JEFF DUKE TIF (HOME DEPOT)</t>
  </si>
  <si>
    <t>W JEFF DUKE TIF (NLP-HILLWOOD)</t>
  </si>
  <si>
    <t>W JEFF DUKE TIF (PREYLOCK AMAZON EXT)</t>
  </si>
  <si>
    <t>W JEFF DUKE TIF (STAG AMAZON)</t>
  </si>
  <si>
    <t>W JEFF PLUMBING TIF</t>
  </si>
  <si>
    <t>Total Reimbursements</t>
  </si>
  <si>
    <t>NET MADE WHOLE</t>
  </si>
  <si>
    <t>GENERAL FUND 5.00</t>
  </si>
  <si>
    <t>1976 CURRENT EXPENSE 17.80</t>
  </si>
  <si>
    <t>2003 BOND ($16,900,000) 3.50</t>
  </si>
  <si>
    <t>2003 PERMANENT IMP-ONGOING 0.50</t>
  </si>
  <si>
    <t>2011 SUBSTITUTE (RC 5705.199) 4.60</t>
  </si>
  <si>
    <t>2019 EMERGENCY ($769,711) 3.10</t>
  </si>
  <si>
    <t>TOTALS</t>
  </si>
  <si>
    <t>TIFs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</si>
  <si>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</si>
  <si>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</si>
  <si>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</si>
  <si>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</si>
  <si>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</si>
  <si>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</si>
  <si>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</si>
  <si>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GENERAL FUND 4.20</t>
  </si>
  <si>
    <t>1976 CURRENT EXPENSE 20.20</t>
  </si>
  <si>
    <t>1996 CURRENT EXPENSE 12.90</t>
  </si>
  <si>
    <t>2001 BOND ($30,000,000) 2.50</t>
  </si>
  <si>
    <t>1976 CURRENT EXPENSE 1.80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</si>
</sst>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20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1" applyFont="1" borderId="1" applyBorder="1" xfId="0" applyProtection="1" applyAlignment="1">
      <alignment horizontal="center" wrapText="1"/>
    </xf>
    <xf numFmtId="0" applyNumberFormat="1" fontId="2" applyFont="1" xfId="0" applyProtection="1">
      <alignment indent="1"/>
    </xf>
    <xf numFmtId="164" applyNumberFormat="1" fontId="2" applyFont="1" xfId="0" applyProtection="1" applyAlignment="1">
      <alignment horizontal="right" wrapText="1"/>
    </xf>
    <xf numFmtId="0" applyNumberFormat="1" fontId="1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 applyAlignment="1">
      <alignment horizontal="center" wrapText="1" indent="1"/>
    </xf>
    <xf numFmtId="0" applyNumberFormat="1" fontId="2" applyFont="1" borderId="1" applyBorder="1" xfId="0" applyProtection="1">
      <alignment indent="1"/>
    </xf>
    <xf numFmtId="0" applyNumberFormat="1" fontId="1" applyFont="1" borderId="2" applyBorder="1" xfId="0" applyProtection="1" applyAlignment="1">
      <alignment horizontal="center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B55"/>
  <sheetViews>
    <sheetView workbookViewId="0"/>
  </sheetViews>
  <sheetFormatPr defaultRowHeight="12.75" customHeight="1"/>
  <cols>
    <col min="1" max="1" width="42.1346321105957" customWidth="1"/>
    <col min="2" max="2" width="9.140625" customWidth="1"/>
  </cols>
  <sheetData>
    <row r="2">
      <c r="A2" s="1" t="s">
        <v>0</v>
      </c>
      <c r="B2" s="19"/>
    </row>
    <row r="3" ht="12" customHeight="1">
      <c r="A3" s="5" t="s">
        <v>1</v>
      </c>
      <c r="B3" s="16">
        <f>='22540-JEFFERSON LSD (MADISON CO'!H24+'22540-JEFFERSON LSD (MADISON CO'!H25+'22960-LONDON CSD'!F5+'22960-LONDON CSD'!F6+'30070-TOLLES CAREER &amp; TECHNICAL'!C13+'30070-TOLLES CAREER &amp; TECHNICAL'!C14</f>
      </c>
    </row>
    <row r="4" ht="12" customHeight="1">
      <c r="A4" s="5" t="s">
        <v>2</v>
      </c>
      <c r="B4" s="16">
        <f>='22540-JEFFERSON LSD (MADISON CO'!H4+'30070-TOLLES CAREER &amp; TECHNICAL'!C4</f>
      </c>
    </row>
    <row r="5" ht="12" customHeight="1">
      <c r="A5" s="5" t="s">
        <v>3</v>
      </c>
      <c r="B5" s="16">
        <f>='22540-JEFFERSON LSD (MADISON CO'!H5+'30070-TOLLES CAREER &amp; TECHNICAL'!C5</f>
      </c>
    </row>
    <row r="6" ht="12" customHeight="1">
      <c r="A6" s="5" t="s">
        <v>4</v>
      </c>
      <c r="B6" s="16">
        <f>='22540-JEFFERSON LSD (MADISON CO'!H6</f>
      </c>
    </row>
    <row r="7" ht="12" customHeight="1">
      <c r="A7" s="5" t="s">
        <v>5</v>
      </c>
      <c r="B7" s="16">
        <f>='22540-JEFFERSON LSD (MADISON CO'!H7+'30070-TOLLES CAREER &amp; TECHNICAL'!C6</f>
      </c>
    </row>
    <row r="8" ht="12" customHeight="1">
      <c r="A8" s="5" t="s">
        <v>6</v>
      </c>
      <c r="B8" s="16">
        <f>='22540-JEFFERSON LSD (MADISON CO'!H8+'30070-TOLLES CAREER &amp; TECHNICAL'!C7</f>
      </c>
    </row>
    <row r="9" ht="12" customHeight="1">
      <c r="A9" s="5" t="s">
        <v>7</v>
      </c>
      <c r="B9" s="16">
        <f>='22540-JEFFERSON LSD (MADISON CO'!H9+'30070-TOLLES CAREER &amp; TECHNICAL'!C8</f>
      </c>
    </row>
    <row r="10" ht="12" customHeight="1">
      <c r="A10" s="5" t="s">
        <v>8</v>
      </c>
      <c r="B10" s="16">
        <f>='22540-JEFFERSON LSD (MADISON CO'!H10</f>
      </c>
    </row>
    <row r="11" ht="12" customHeight="1">
      <c r="A11" s="5" t="s">
        <v>9</v>
      </c>
      <c r="B11" s="16">
        <f>='22540-JEFFERSON LSD (MADISON CO'!H11+'30070-TOLLES CAREER &amp; TECHNICAL'!C9</f>
      </c>
    </row>
    <row r="12" ht="12" customHeight="1">
      <c r="A12" s="5" t="s">
        <v>10</v>
      </c>
      <c r="B12" s="16">
        <f>='22960-LONDON CSD'!F4+'30070-TOLLES CAREER &amp; TECHNICAL'!C10</f>
      </c>
    </row>
    <row r="13" ht="12" customHeight="1">
      <c r="A13" s="5" t="s">
        <v>11</v>
      </c>
      <c r="B13" s="16">
        <f>='22540-JEFFERSON LSD (MADISON CO'!H12+'30070-TOLLES CAREER &amp; TECHNICAL'!C11</f>
      </c>
    </row>
    <row r="14" ht="12" customHeight="1">
      <c r="A14" s="5" t="s">
        <v>12</v>
      </c>
      <c r="B14" s="16">
        <f>='22540-JEFFERSON LSD (MADISON CO'!H13</f>
      </c>
    </row>
    <row r="15" ht="12" customHeight="1">
      <c r="A15" s="5" t="s">
        <v>13</v>
      </c>
      <c r="B15" s="16">
        <f>='22540-JEFFERSON LSD (MADISON CO'!H14</f>
      </c>
    </row>
    <row r="16" ht="12" customHeight="1">
      <c r="A16" s="5" t="s">
        <v>14</v>
      </c>
      <c r="B16" s="16">
        <f>='22540-JEFFERSON LSD (MADISON CO'!H15</f>
      </c>
    </row>
    <row r="17" ht="12" customHeight="1">
      <c r="A17" s="5" t="s">
        <v>15</v>
      </c>
      <c r="B17" s="16">
        <f>='22540-JEFFERSON LSD (MADISON CO'!H16</f>
      </c>
    </row>
    <row r="18" ht="12" customHeight="1">
      <c r="A18" s="5" t="s">
        <v>16</v>
      </c>
      <c r="B18" s="16">
        <f>='22540-JEFFERSON LSD (MADISON CO'!H17</f>
      </c>
    </row>
    <row r="19" ht="12" customHeight="1">
      <c r="A19" s="5" t="s">
        <v>17</v>
      </c>
      <c r="B19" s="16">
        <f>='22540-JEFFERSON LSD (MADISON CO'!H18</f>
      </c>
    </row>
    <row r="20" ht="12" customHeight="1">
      <c r="A20" s="5" t="s">
        <v>18</v>
      </c>
      <c r="B20" s="16">
        <f>='22540-JEFFERSON LSD (MADISON CO'!H19</f>
      </c>
    </row>
    <row r="21" ht="12" customHeight="1">
      <c r="A21" s="5" t="s">
        <v>19</v>
      </c>
      <c r="B21" s="16">
        <f>='22540-JEFFERSON LSD (MADISON CO'!H20</f>
      </c>
    </row>
    <row r="22" ht="12" customHeight="1">
      <c r="A22" s="5" t="s">
        <v>20</v>
      </c>
      <c r="B22" s="16">
        <f>='22540-JEFFERSON LSD (MADISON CO'!H21</f>
      </c>
    </row>
    <row r="23" ht="12" customHeight="1">
      <c r="A23" s="5" t="s">
        <v>21</v>
      </c>
      <c r="B23" s="16">
        <f>='22540-JEFFERSON LSD (MADISON CO'!H22</f>
      </c>
    </row>
    <row r="24" ht="12" customHeight="1">
      <c r="A24" s="5" t="s">
        <v>22</v>
      </c>
      <c r="B24" s="16">
        <f>='22540-JEFFERSON LSD (MADISON CO'!H23+'30070-TOLLES CAREER &amp; TECHNICAL'!C12</f>
      </c>
    </row>
    <row r="25" ht="12" customHeight="1">
      <c r="A25" s="5" t="s">
        <v>23</v>
      </c>
      <c r="B25" s="16"/>
    </row>
    <row r="26" ht="12" customHeight="1">
      <c r="A26" s="5" t="s">
        <v>23</v>
      </c>
      <c r="B26" s="16"/>
    </row>
    <row r="27" ht="12" customHeight="1">
      <c r="A27" s="1" t="s">
        <v>24</v>
      </c>
      <c r="B27" s="19">
        <f>='22540-JEFFERSON LSD (MADISON CO'!H26+'22960-LONDON CSD'!F7+'30070-TOLLES CAREER &amp; TECHNICAL'!C15</f>
      </c>
    </row>
    <row r="28" ht="12" customHeight="1">
      <c r="A28" s="5" t="s">
        <v>23</v>
      </c>
      <c r="B28" s="16"/>
    </row>
    <row r="29" ht="12" customHeight="1">
      <c r="A29" s="1" t="s">
        <v>25</v>
      </c>
      <c r="B29" s="19"/>
    </row>
    <row r="30" ht="12" customHeight="1">
      <c r="A30" s="5" t="s">
        <v>1</v>
      </c>
      <c r="B30" s="16">
        <f>='22540-JEFFERSON LSD (MADISON CO'!H49+'22540-JEFFERSON LSD (MADISON CO'!H50+'22960-LONDON CSD'!F11+'22960-LONDON CSD'!F12+'30070-TOLLES CAREER &amp; TECHNICAL'!C27+'30070-TOLLES CAREER &amp; TECHNICAL'!C28</f>
      </c>
    </row>
    <row r="31" ht="12" customHeight="1">
      <c r="A31" s="5" t="s">
        <v>26</v>
      </c>
      <c r="B31" s="16">
        <f>='22540-JEFFERSON LSD (MADISON CO'!H29+'30070-TOLLES CAREER &amp; TECHNICAL'!C18</f>
      </c>
    </row>
    <row r="32" ht="12" customHeight="1">
      <c r="A32" s="5" t="s">
        <v>27</v>
      </c>
      <c r="B32" s="16">
        <f>='22540-JEFFERSON LSD (MADISON CO'!H30+'30070-TOLLES CAREER &amp; TECHNICAL'!C19</f>
      </c>
    </row>
    <row r="33" ht="12" customHeight="1">
      <c r="A33" s="5" t="s">
        <v>28</v>
      </c>
      <c r="B33" s="16">
        <f>='22540-JEFFERSON LSD (MADISON CO'!H31</f>
      </c>
    </row>
    <row r="34" ht="12" customHeight="1">
      <c r="A34" s="5" t="s">
        <v>29</v>
      </c>
      <c r="B34" s="16">
        <f>='22540-JEFFERSON LSD (MADISON CO'!H32+'30070-TOLLES CAREER &amp; TECHNICAL'!C20</f>
      </c>
    </row>
    <row r="35" ht="12" customHeight="1">
      <c r="A35" s="5" t="s">
        <v>30</v>
      </c>
      <c r="B35" s="16">
        <f>='22540-JEFFERSON LSD (MADISON CO'!H33+'30070-TOLLES CAREER &amp; TECHNICAL'!C21</f>
      </c>
    </row>
    <row r="36" ht="12" customHeight="1">
      <c r="A36" s="5" t="s">
        <v>31</v>
      </c>
      <c r="B36" s="16">
        <f>='22540-JEFFERSON LSD (MADISON CO'!H34+'30070-TOLLES CAREER &amp; TECHNICAL'!C22</f>
      </c>
    </row>
    <row r="37" ht="12" customHeight="1">
      <c r="A37" s="5" t="s">
        <v>32</v>
      </c>
      <c r="B37" s="16">
        <f>='22540-JEFFERSON LSD (MADISON CO'!H35</f>
      </c>
    </row>
    <row r="38" ht="12" customHeight="1">
      <c r="A38" s="5" t="s">
        <v>33</v>
      </c>
      <c r="B38" s="16">
        <f>='22540-JEFFERSON LSD (MADISON CO'!H36+'30070-TOLLES CAREER &amp; TECHNICAL'!C23</f>
      </c>
    </row>
    <row r="39" ht="12" customHeight="1">
      <c r="A39" s="5" t="s">
        <v>34</v>
      </c>
      <c r="B39" s="16">
        <f>='22960-LONDON CSD'!F10+'30070-TOLLES CAREER &amp; TECHNICAL'!C24</f>
      </c>
    </row>
    <row r="40" ht="12" customHeight="1">
      <c r="A40" s="5" t="s">
        <v>35</v>
      </c>
      <c r="B40" s="16">
        <f>='22540-JEFFERSON LSD (MADISON CO'!H37+'30070-TOLLES CAREER &amp; TECHNICAL'!C25</f>
      </c>
    </row>
    <row r="41" ht="12" customHeight="1">
      <c r="A41" s="5" t="s">
        <v>36</v>
      </c>
      <c r="B41" s="16">
        <f>='22540-JEFFERSON LSD (MADISON CO'!H38</f>
      </c>
    </row>
    <row r="42" ht="12" customHeight="1">
      <c r="A42" s="5" t="s">
        <v>37</v>
      </c>
      <c r="B42" s="16">
        <f>='22540-JEFFERSON LSD (MADISON CO'!H39</f>
      </c>
    </row>
    <row r="43" ht="12" customHeight="1">
      <c r="A43" s="5" t="s">
        <v>38</v>
      </c>
      <c r="B43" s="16">
        <f>='22540-JEFFERSON LSD (MADISON CO'!H40</f>
      </c>
    </row>
    <row r="44" ht="12" customHeight="1">
      <c r="A44" s="5" t="s">
        <v>39</v>
      </c>
      <c r="B44" s="16">
        <f>='22540-JEFFERSON LSD (MADISON CO'!H41</f>
      </c>
    </row>
    <row r="45" ht="12" customHeight="1">
      <c r="A45" s="5" t="s">
        <v>40</v>
      </c>
      <c r="B45" s="16">
        <f>='22540-JEFFERSON LSD (MADISON CO'!H42</f>
      </c>
    </row>
    <row r="46" ht="12" customHeight="1">
      <c r="A46" s="5" t="s">
        <v>41</v>
      </c>
      <c r="B46" s="16">
        <f>='22540-JEFFERSON LSD (MADISON CO'!H43</f>
      </c>
    </row>
    <row r="47" ht="12" customHeight="1">
      <c r="A47" s="5" t="s">
        <v>42</v>
      </c>
      <c r="B47" s="16">
        <f>='22540-JEFFERSON LSD (MADISON CO'!H44</f>
      </c>
    </row>
    <row r="48" ht="12" customHeight="1">
      <c r="A48" s="5" t="s">
        <v>43</v>
      </c>
      <c r="B48" s="16">
        <f>='22540-JEFFERSON LSD (MADISON CO'!H45</f>
      </c>
    </row>
    <row r="49" ht="12" customHeight="1">
      <c r="A49" s="5" t="s">
        <v>44</v>
      </c>
      <c r="B49" s="16">
        <f>='22540-JEFFERSON LSD (MADISON CO'!H46</f>
      </c>
    </row>
    <row r="50" ht="12" customHeight="1">
      <c r="A50" s="5" t="s">
        <v>45</v>
      </c>
      <c r="B50" s="16">
        <f>='22540-JEFFERSON LSD (MADISON CO'!H47</f>
      </c>
    </row>
    <row r="51" ht="12" customHeight="1">
      <c r="A51" s="5" t="s">
        <v>46</v>
      </c>
      <c r="B51" s="16">
        <f>='22540-JEFFERSON LSD (MADISON CO'!H48+'30070-TOLLES CAREER &amp; TECHNICAL'!C26</f>
      </c>
    </row>
    <row r="52" ht="12" customHeight="1">
      <c r="A52" s="5" t="s">
        <v>23</v>
      </c>
      <c r="B52" s="16"/>
    </row>
    <row r="53" ht="12" customHeight="1">
      <c r="A53" s="5" t="s">
        <v>23</v>
      </c>
      <c r="B53" s="16"/>
    </row>
    <row r="54" ht="12" customHeight="1">
      <c r="A54" s="10" t="s">
        <v>47</v>
      </c>
      <c r="B54" s="17">
        <f>='22540-JEFFERSON LSD (MADISON CO'!H51+'22960-LONDON CSD'!F13+'30070-TOLLES CAREER &amp; TECHNICAL'!C29</f>
      </c>
    </row>
    <row r="55" ht="12" customHeight="1">
      <c r="A55" s="1" t="s">
        <v>48</v>
      </c>
      <c r="B55" s="19">
        <f>='22540-JEFFERSON LSD (MADISON CO'!H52+'22960-LONDON CSD'!F14+'30070-TOLLES CAREER &amp; TECHNICAL'!C30</f>
      </c>
    </row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SECOND HALF REAL ESTATE SETTLEMENT TAX YEAR 2023, WITH THE COUNTY TREASURER FOR ALL POLSUBS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60"/>
  <sheetViews>
    <sheetView workbookViewId="0"/>
  </sheetViews>
  <sheetFormatPr defaultRowHeight="12.75" customHeight="1"/>
  <cols>
    <col min="1" max="1" width="32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3" t="s">
        <v>54</v>
      </c>
      <c r="H2" s="15" t="s">
        <v>55</v>
      </c>
    </row>
    <row r="3" ht="12" customHeight="1">
      <c r="A3" s="1" t="s">
        <v>56</v>
      </c>
      <c r="B3" s="4" t="s">
        <v>23</v>
      </c>
      <c r="C3" s="4" t="s">
        <v>23</v>
      </c>
      <c r="D3" s="4" t="s">
        <v>23</v>
      </c>
      <c r="E3" s="4" t="s">
        <v>23</v>
      </c>
      <c r="F3" s="4" t="s">
        <v>23</v>
      </c>
      <c r="G3" s="4" t="s">
        <v>23</v>
      </c>
    </row>
    <row r="4" ht="12" customHeight="1">
      <c r="A4" s="5" t="s">
        <v>2</v>
      </c>
      <c r="B4" s="6">
        <v>22648.01</v>
      </c>
      <c r="C4" s="6">
        <v>67945.11</v>
      </c>
      <c r="D4" s="6">
        <v>15853.6</v>
      </c>
      <c r="E4" s="6">
        <v>1871.68</v>
      </c>
      <c r="F4" s="6">
        <v>20836.16</v>
      </c>
      <c r="G4" s="6">
        <v>14041.77</v>
      </c>
      <c r="H4" s="17">
        <f>=SUM(B4:G4)</f>
      </c>
    </row>
    <row r="5" ht="12" customHeight="1">
      <c r="A5" s="5" t="s">
        <v>3</v>
      </c>
      <c r="B5" s="6">
        <v>173.53</v>
      </c>
      <c r="C5" s="6">
        <v>520.6</v>
      </c>
      <c r="D5" s="6">
        <v>121.48</v>
      </c>
      <c r="E5" s="6">
        <v>14.34</v>
      </c>
      <c r="F5" s="6">
        <v>159.65</v>
      </c>
      <c r="G5" s="6">
        <v>107.58</v>
      </c>
      <c r="H5" s="16">
        <f>=SUM(B5:G5)</f>
      </c>
    </row>
    <row r="6" ht="12" customHeight="1">
      <c r="A6" s="5" t="s">
        <v>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16">
        <f>=SUM(B6:G6)</f>
      </c>
    </row>
    <row r="7" ht="12" customHeight="1">
      <c r="A7" s="5" t="s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16">
        <f>=SUM(B7:G7)</f>
      </c>
    </row>
    <row r="8" ht="12" customHeight="1">
      <c r="A8" s="5" t="s">
        <v>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16">
        <f>=SUM(B8:G8)</f>
      </c>
    </row>
    <row r="9" ht="12" customHeight="1">
      <c r="A9" s="5" t="s">
        <v>7</v>
      </c>
      <c r="B9" s="6">
        <v>1900.51</v>
      </c>
      <c r="C9" s="6">
        <v>5701.56</v>
      </c>
      <c r="D9" s="6">
        <v>1330.35</v>
      </c>
      <c r="E9" s="6">
        <v>157.06</v>
      </c>
      <c r="F9" s="6">
        <v>1748.45</v>
      </c>
      <c r="G9" s="6">
        <v>1178.31</v>
      </c>
      <c r="H9" s="16">
        <f>=SUM(B9:G9)</f>
      </c>
    </row>
    <row r="10" ht="12" customHeight="1">
      <c r="A10" s="5" t="s">
        <v>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16">
        <f>=SUM(B10:G10)</f>
      </c>
    </row>
    <row r="11" ht="12" customHeight="1">
      <c r="A11" s="5" t="s">
        <v>9</v>
      </c>
      <c r="B11" s="6">
        <v>1171.57</v>
      </c>
      <c r="C11" s="6">
        <v>3514.76</v>
      </c>
      <c r="D11" s="6">
        <v>820.11</v>
      </c>
      <c r="E11" s="6">
        <v>96.82</v>
      </c>
      <c r="F11" s="6">
        <v>1077.85</v>
      </c>
      <c r="G11" s="6">
        <v>726.38</v>
      </c>
      <c r="H11" s="16">
        <f>=SUM(B11:G11)</f>
      </c>
    </row>
    <row r="12" ht="12" customHeight="1">
      <c r="A12" s="5" t="s">
        <v>11</v>
      </c>
      <c r="B12" s="6">
        <v>2412.67</v>
      </c>
      <c r="C12" s="6">
        <v>7238.09</v>
      </c>
      <c r="D12" s="6">
        <v>1688.86</v>
      </c>
      <c r="E12" s="6">
        <v>199.39</v>
      </c>
      <c r="F12" s="6">
        <v>2219.64</v>
      </c>
      <c r="G12" s="6">
        <v>1495.85</v>
      </c>
      <c r="H12" s="16">
        <f>=SUM(B12:G12)</f>
      </c>
    </row>
    <row r="13" ht="12" customHeight="1">
      <c r="A13" s="5" t="s">
        <v>12</v>
      </c>
      <c r="B13" s="6">
        <v>130.12</v>
      </c>
      <c r="C13" s="6">
        <v>390.34</v>
      </c>
      <c r="D13" s="6">
        <v>91.08</v>
      </c>
      <c r="E13" s="6">
        <v>10.74</v>
      </c>
      <c r="F13" s="6">
        <v>119.71</v>
      </c>
      <c r="G13" s="6">
        <v>80.67</v>
      </c>
      <c r="H13" s="16">
        <f>=SUM(B13:G13)</f>
      </c>
    </row>
    <row r="14" ht="12" customHeight="1">
      <c r="A14" s="5" t="s">
        <v>13</v>
      </c>
      <c r="B14" s="6">
        <v>2066.23</v>
      </c>
      <c r="C14" s="6">
        <v>6198.81</v>
      </c>
      <c r="D14" s="6">
        <v>1446.36</v>
      </c>
      <c r="E14" s="6">
        <v>170.76</v>
      </c>
      <c r="F14" s="6">
        <v>1900.94</v>
      </c>
      <c r="G14" s="6">
        <v>1281.07</v>
      </c>
      <c r="H14" s="16">
        <f>=SUM(B14:G14)</f>
      </c>
    </row>
    <row r="15" ht="12" customHeight="1">
      <c r="A15" s="5" t="s">
        <v>14</v>
      </c>
      <c r="B15" s="6">
        <v>23204.14</v>
      </c>
      <c r="C15" s="6">
        <v>69613.51</v>
      </c>
      <c r="D15" s="6">
        <v>16242.89</v>
      </c>
      <c r="E15" s="6">
        <v>1917.63</v>
      </c>
      <c r="F15" s="6">
        <v>21347.8</v>
      </c>
      <c r="G15" s="6">
        <v>14386.56</v>
      </c>
      <c r="H15" s="16">
        <f>=SUM(B15:G15)</f>
      </c>
    </row>
    <row r="16" ht="12" customHeight="1">
      <c r="A16" s="5" t="s">
        <v>15</v>
      </c>
      <c r="B16" s="6">
        <v>2540.79</v>
      </c>
      <c r="C16" s="6">
        <v>7622.47</v>
      </c>
      <c r="D16" s="6">
        <v>1778.56</v>
      </c>
      <c r="E16" s="6">
        <v>209.98</v>
      </c>
      <c r="F16" s="6">
        <v>2337.51</v>
      </c>
      <c r="G16" s="6">
        <v>1575.28</v>
      </c>
      <c r="H16" s="16">
        <f>=SUM(B16:G16)</f>
      </c>
    </row>
    <row r="17" ht="12" customHeight="1">
      <c r="A17" s="5" t="s">
        <v>16</v>
      </c>
      <c r="B17" s="6">
        <v>3613.07</v>
      </c>
      <c r="C17" s="6">
        <v>10839.36</v>
      </c>
      <c r="D17" s="6">
        <v>2529.15</v>
      </c>
      <c r="E17" s="6">
        <v>298.59</v>
      </c>
      <c r="F17" s="6">
        <v>3324.01</v>
      </c>
      <c r="G17" s="6">
        <v>2240.09</v>
      </c>
      <c r="H17" s="16">
        <f>=SUM(B17:G17)</f>
      </c>
    </row>
    <row r="18" ht="12" customHeight="1">
      <c r="A18" s="5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16">
        <f>=SUM(B18:G18)</f>
      </c>
    </row>
    <row r="19" ht="12" customHeight="1">
      <c r="A19" s="5" t="s">
        <v>18</v>
      </c>
      <c r="B19" s="6">
        <v>2649.96</v>
      </c>
      <c r="C19" s="6">
        <v>7949.98</v>
      </c>
      <c r="D19" s="6">
        <v>1854.96</v>
      </c>
      <c r="E19" s="6">
        <v>218.98</v>
      </c>
      <c r="F19" s="6">
        <v>2437.96</v>
      </c>
      <c r="G19" s="6">
        <v>1642.96</v>
      </c>
      <c r="H19" s="16">
        <f>=SUM(B19:G19)</f>
      </c>
    </row>
    <row r="20" ht="12" customHeight="1">
      <c r="A20" s="5" t="s">
        <v>19</v>
      </c>
      <c r="B20" s="6">
        <v>1030.53</v>
      </c>
      <c r="C20" s="6">
        <v>3091.63</v>
      </c>
      <c r="D20" s="6">
        <v>721.37</v>
      </c>
      <c r="E20" s="6">
        <v>85.17</v>
      </c>
      <c r="F20" s="6">
        <v>948.1</v>
      </c>
      <c r="G20" s="6">
        <v>638.93</v>
      </c>
      <c r="H20" s="16">
        <f>=SUM(B20:G20)</f>
      </c>
    </row>
    <row r="21" ht="12" customHeight="1">
      <c r="A21" s="5" t="s">
        <v>20</v>
      </c>
      <c r="B21" s="6">
        <v>2812.36</v>
      </c>
      <c r="C21" s="6">
        <v>8437.19</v>
      </c>
      <c r="D21" s="6">
        <v>1968.65</v>
      </c>
      <c r="E21" s="6">
        <v>232.43</v>
      </c>
      <c r="F21" s="6">
        <v>2587.38</v>
      </c>
      <c r="G21" s="6">
        <v>1743.67</v>
      </c>
      <c r="H21" s="16">
        <f>=SUM(B21:G21)</f>
      </c>
    </row>
    <row r="22" ht="12" customHeight="1">
      <c r="A22" s="5" t="s">
        <v>21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16">
        <f>=SUM(B22:G22)</f>
      </c>
    </row>
    <row r="23" ht="12" customHeight="1">
      <c r="A23" s="5" t="s">
        <v>22</v>
      </c>
      <c r="B23" s="6">
        <v>350.65</v>
      </c>
      <c r="C23" s="6">
        <v>1051.95</v>
      </c>
      <c r="D23" s="6">
        <v>245.46</v>
      </c>
      <c r="E23" s="6">
        <v>28.98</v>
      </c>
      <c r="F23" s="6">
        <v>322.6</v>
      </c>
      <c r="G23" s="6">
        <v>217.41</v>
      </c>
      <c r="H23" s="16">
        <f>=SUM(B23:G23)</f>
      </c>
    </row>
    <row r="24" ht="12" customHeight="1">
      <c r="A24" s="5" t="s">
        <v>23</v>
      </c>
      <c r="H24" s="16">
        <f>=SUM(B24:G24)</f>
      </c>
    </row>
    <row r="25" ht="12" customHeight="1">
      <c r="A25" s="5" t="s">
        <v>23</v>
      </c>
      <c r="H25" s="18">
        <f>=SUM(B25:G25)</f>
      </c>
    </row>
    <row r="26" ht="12" customHeight="1">
      <c r="A26" s="7" t="s">
        <v>24</v>
      </c>
      <c r="B26" s="8">
        <f>=SUM(B4:B25)</f>
      </c>
      <c r="C26" s="8">
        <f>=SUM(C4:C25)</f>
      </c>
      <c r="D26" s="8">
        <f>=SUM(D4:D25)</f>
      </c>
      <c r="E26" s="8">
        <f>=SUM(E4:E25)</f>
      </c>
      <c r="F26" s="8">
        <f>=SUM(F4:F25)</f>
      </c>
      <c r="G26" s="8">
        <f>=SUM(G4:G25)</f>
      </c>
      <c r="H26" s="19">
        <f>=SUM(B26:G26)</f>
      </c>
    </row>
    <row r="27" ht="6" customHeight="1"/>
    <row r="28" ht="12" customHeight="1">
      <c r="A28" s="9" t="s">
        <v>25</v>
      </c>
      <c r="B28" s="4" t="s">
        <v>23</v>
      </c>
      <c r="C28" s="4" t="s">
        <v>23</v>
      </c>
      <c r="D28" s="4" t="s">
        <v>23</v>
      </c>
      <c r="E28" s="4" t="s">
        <v>23</v>
      </c>
      <c r="F28" s="4" t="s">
        <v>23</v>
      </c>
      <c r="G28" s="4" t="s">
        <v>23</v>
      </c>
      <c r="H28" s="18"/>
    </row>
    <row r="29" ht="12" customHeight="1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6">
        <f>=SUM(B29:G29)</f>
      </c>
    </row>
    <row r="30" ht="12" customHeight="1">
      <c r="A30" s="5" t="s">
        <v>27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16">
        <f>=SUM(B30:G30)</f>
      </c>
    </row>
    <row r="31" ht="12" customHeight="1">
      <c r="A31" s="5" t="s">
        <v>28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16">
        <f>=SUM(B31:G31)</f>
      </c>
    </row>
    <row r="32" ht="12" customHeight="1">
      <c r="A32" s="5" t="s">
        <v>29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16">
        <f>=SUM(B32:G32)</f>
      </c>
    </row>
    <row r="33" ht="12" customHeight="1">
      <c r="A33" s="5" t="s">
        <v>30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16">
        <f>=SUM(B33:G33)</f>
      </c>
    </row>
    <row r="34" ht="12" customHeight="1">
      <c r="A34" s="5" t="s">
        <v>31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16">
        <f>=SUM(B34:G34)</f>
      </c>
    </row>
    <row r="35" ht="12" customHeight="1">
      <c r="A35" s="5" t="s">
        <v>32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16">
        <f>=SUM(B35:G35)</f>
      </c>
    </row>
    <row r="36" ht="12" customHeight="1">
      <c r="A36" s="5" t="s">
        <v>33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6">
        <f>=SUM(B36:G36)</f>
      </c>
    </row>
    <row r="37" ht="12" customHeight="1">
      <c r="A37" s="5" t="s">
        <v>35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16">
        <f>=SUM(B37:G37)</f>
      </c>
    </row>
    <row r="38" ht="12" customHeight="1">
      <c r="A38" s="5" t="s">
        <v>36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16">
        <f>=SUM(B38:G38)</f>
      </c>
    </row>
    <row r="39" ht="12" customHeight="1">
      <c r="A39" s="5" t="s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16">
        <f>=SUM(B39:G39)</f>
      </c>
    </row>
    <row r="40" ht="12" customHeight="1">
      <c r="A40" s="5" t="s">
        <v>38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16">
        <f>=SUM(B40:G40)</f>
      </c>
    </row>
    <row r="41" ht="12" customHeight="1">
      <c r="A41" s="5" t="s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16">
        <f>=SUM(B41:G41)</f>
      </c>
    </row>
    <row r="42" ht="12" customHeight="1">
      <c r="A42" s="5" t="s">
        <v>40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16">
        <f>=SUM(B42:G42)</f>
      </c>
    </row>
    <row r="43" ht="12" customHeight="1">
      <c r="A43" s="5" t="s">
        <v>41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16">
        <f>=SUM(B43:G43)</f>
      </c>
    </row>
    <row r="44" ht="12" customHeight="1">
      <c r="A44" s="5" t="s">
        <v>42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16">
        <f>=SUM(B44:G44)</f>
      </c>
    </row>
    <row r="45" ht="12" customHeight="1">
      <c r="A45" s="5" t="s">
        <v>43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16">
        <f>=SUM(B45:G45)</f>
      </c>
    </row>
    <row r="46" ht="12" customHeight="1">
      <c r="A46" s="5" t="s">
        <v>44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16">
        <f>=SUM(B46:G46)</f>
      </c>
    </row>
    <row r="47" ht="12" customHeight="1">
      <c r="A47" s="5" t="s">
        <v>45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16">
        <f>=SUM(B47:G47)</f>
      </c>
    </row>
    <row r="48" ht="12" customHeight="1">
      <c r="A48" s="5" t="s">
        <v>46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16">
        <f>=SUM(B48:G48)</f>
      </c>
    </row>
    <row r="49" ht="12" customHeight="1">
      <c r="A49" s="5" t="s">
        <v>23</v>
      </c>
      <c r="H49" s="16">
        <f>=SUM(B49:G49)</f>
      </c>
    </row>
    <row r="50" ht="12" customHeight="1">
      <c r="A50" s="5" t="s">
        <v>23</v>
      </c>
      <c r="H50" s="16">
        <f>=SUM(B50:G50)</f>
      </c>
    </row>
    <row r="51" ht="12" customHeight="1">
      <c r="A51" s="10" t="s">
        <v>47</v>
      </c>
      <c r="B51" s="11">
        <f>=SUM(B29:B50)</f>
      </c>
      <c r="C51" s="11">
        <f>=SUM(C29:C50)</f>
      </c>
      <c r="D51" s="11">
        <f>=SUM(D29:D50)</f>
      </c>
      <c r="E51" s="11">
        <f>=SUM(E29:E50)</f>
      </c>
      <c r="F51" s="11">
        <f>=SUM(F29:F50)</f>
      </c>
      <c r="G51" s="11">
        <f>=SUM(G29:G50)</f>
      </c>
      <c r="H51" s="19">
        <f>=SUM(B51:G51)</f>
      </c>
    </row>
    <row r="52" ht="12" customHeight="1">
      <c r="A52" s="7" t="s">
        <v>48</v>
      </c>
      <c r="B52" s="8">
        <f>=SUM(B26,B51)</f>
      </c>
      <c r="C52" s="8">
        <f>=SUM(C26,C51)</f>
      </c>
      <c r="D52" s="8">
        <f>=SUM(D26,D51)</f>
      </c>
      <c r="E52" s="8">
        <f>=SUM(E26,E51)</f>
      </c>
      <c r="F52" s="8">
        <f>=SUM(F26,F51)</f>
      </c>
      <c r="G52" s="8">
        <f>=SUM(G26,G51)</f>
      </c>
      <c r="H52" s="19">
        <f>=SUM(B52:G52)</f>
      </c>
    </row>
    <row r="53" ht="6" customHeight="1"/>
    <row r="54" ht="12" customHeight="1"/>
    <row r="55" ht="12" customHeight="1">
      <c r="B55" s="12" t="s">
        <v>57</v>
      </c>
    </row>
    <row r="56" ht="12" customHeight="1">
      <c r="B56" s="12" t="s">
        <v>58</v>
      </c>
    </row>
    <row r="57" ht="12" customHeight="1">
      <c r="B57" s="12" t="s">
        <v>59</v>
      </c>
      <c r="F57" s="13" t="s">
        <v>60</v>
      </c>
      <c r="G57" s="13"/>
      <c r="H57" s="14"/>
      <c r="I57" s="5" t="s">
        <v>61</v>
      </c>
    </row>
    <row r="58" ht="12" customHeight="1"/>
    <row r="59" ht="12" customHeight="1">
      <c r="B59" s="13"/>
      <c r="C59" s="13"/>
      <c r="D59" s="13"/>
      <c r="F59" s="13"/>
      <c r="G59" s="13"/>
      <c r="H59" s="14"/>
      <c r="I59" s="5" t="s">
        <v>62</v>
      </c>
    </row>
    <row r="60" ht="12" customHeight="1">
      <c r="B60" s="12" t="s">
        <v>63</v>
      </c>
    </row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55:E55"/>
    <mergeCell ref="B56:E56"/>
    <mergeCell ref="B57:E57"/>
    <mergeCell ref="F57:H57"/>
    <mergeCell ref="I57:J57"/>
    <mergeCell ref="I59:J59"/>
    <mergeCell ref="B60:E60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JEFFERSON LSD (MADISON CO.)</oddHeader>
    <evenHeader>&amp;CAUDITOR'S OFFICE, MADISON COUNTY
STATEMENT OF SEMI-ANNUAL APPORTIONMENT OF TAXES
MADE AT THE SECOND HALF REAL ESTATE SETTLEMENT TAX YEAR 2023, WITH THE COUNTY TREASURER FOR JEFFERSON LSD (MADISON CO.)</evenHeader>
    <firstHeader>&amp;CAUDITOR'S OFFICE, MADISON COUNTY
STATEMENT OF SEMI-ANNUAL APPORTIONMENT OF TAXES
MADE AT THE SECOND HALF REAL ESTATE SETTLEMENT TAX YEAR 2023, WITH THE COUNTY TREASURER FOR JEFFERSON LSD (MADISON CO.)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22"/>
  <sheetViews>
    <sheetView workbookViewId="0"/>
  </sheetViews>
  <sheetFormatPr defaultRowHeight="12.75" customHeight="1"/>
  <cols>
    <col min="1" max="1" width="29.162628173828125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64</v>
      </c>
      <c r="C2" s="3" t="s">
        <v>65</v>
      </c>
      <c r="D2" s="3" t="s">
        <v>66</v>
      </c>
      <c r="E2" s="3" t="s">
        <v>67</v>
      </c>
      <c r="F2" s="15" t="s">
        <v>55</v>
      </c>
    </row>
    <row r="3" ht="12" customHeight="1">
      <c r="A3" s="1" t="s">
        <v>56</v>
      </c>
      <c r="B3" s="4" t="s">
        <v>23</v>
      </c>
      <c r="C3" s="4" t="s">
        <v>23</v>
      </c>
      <c r="D3" s="4" t="s">
        <v>23</v>
      </c>
      <c r="E3" s="4" t="s">
        <v>23</v>
      </c>
    </row>
    <row r="4" ht="12" customHeight="1">
      <c r="A4" s="5" t="s">
        <v>10</v>
      </c>
      <c r="B4" s="6">
        <v>1057.53</v>
      </c>
      <c r="C4" s="6">
        <v>2684.81</v>
      </c>
      <c r="D4" s="6">
        <v>2241</v>
      </c>
      <c r="E4" s="6">
        <v>629.49</v>
      </c>
      <c r="F4" s="17">
        <f>=SUM(B4:E4)</f>
      </c>
    </row>
    <row r="5" ht="12" customHeight="1">
      <c r="A5" s="5" t="s">
        <v>23</v>
      </c>
      <c r="F5" s="16">
        <f>=SUM(B5:E5)</f>
      </c>
    </row>
    <row r="6" ht="12" customHeight="1">
      <c r="A6" s="5" t="s">
        <v>23</v>
      </c>
      <c r="F6" s="18">
        <f>=SUM(B6:E6)</f>
      </c>
    </row>
    <row r="7" ht="12" customHeight="1">
      <c r="A7" s="7" t="s">
        <v>24</v>
      </c>
      <c r="B7" s="8">
        <f>=SUM(B4:B6)</f>
      </c>
      <c r="C7" s="8">
        <f>=SUM(C4:C6)</f>
      </c>
      <c r="D7" s="8">
        <f>=SUM(D4:D6)</f>
      </c>
      <c r="E7" s="8">
        <f>=SUM(E4:E6)</f>
      </c>
      <c r="F7" s="19">
        <f>=SUM(B7:E7)</f>
      </c>
    </row>
    <row r="8" ht="6" customHeight="1"/>
    <row r="9" ht="12" customHeight="1">
      <c r="A9" s="9" t="s">
        <v>25</v>
      </c>
      <c r="B9" s="4" t="s">
        <v>23</v>
      </c>
      <c r="C9" s="4" t="s">
        <v>23</v>
      </c>
      <c r="D9" s="4" t="s">
        <v>23</v>
      </c>
      <c r="E9" s="4" t="s">
        <v>23</v>
      </c>
      <c r="F9" s="18"/>
    </row>
    <row r="10" ht="12" customHeight="1">
      <c r="A10" s="5" t="s">
        <v>34</v>
      </c>
      <c r="B10" s="6">
        <v>0</v>
      </c>
      <c r="C10" s="6">
        <v>0</v>
      </c>
      <c r="D10" s="6">
        <v>0</v>
      </c>
      <c r="E10" s="6">
        <v>0</v>
      </c>
      <c r="F10" s="16">
        <f>=SUM(B10:E10)</f>
      </c>
    </row>
    <row r="11" ht="12" customHeight="1">
      <c r="A11" s="5" t="s">
        <v>23</v>
      </c>
      <c r="F11" s="16">
        <f>=SUM(B11:E11)</f>
      </c>
    </row>
    <row r="12" ht="12" customHeight="1">
      <c r="A12" s="5" t="s">
        <v>23</v>
      </c>
      <c r="F12" s="16">
        <f>=SUM(B12:E12)</f>
      </c>
    </row>
    <row r="13" ht="12" customHeight="1">
      <c r="A13" s="10" t="s">
        <v>47</v>
      </c>
      <c r="B13" s="11">
        <f>=SUM(B10:B12)</f>
      </c>
      <c r="C13" s="11">
        <f>=SUM(C10:C12)</f>
      </c>
      <c r="D13" s="11">
        <f>=SUM(D10:D12)</f>
      </c>
      <c r="E13" s="11">
        <f>=SUM(E10:E12)</f>
      </c>
      <c r="F13" s="19">
        <f>=SUM(B13:E13)</f>
      </c>
    </row>
    <row r="14" ht="12" customHeight="1">
      <c r="A14" s="7" t="s">
        <v>48</v>
      </c>
      <c r="B14" s="8">
        <f>=SUM(B7,B13)</f>
      </c>
      <c r="C14" s="8">
        <f>=SUM(C7,C13)</f>
      </c>
      <c r="D14" s="8">
        <f>=SUM(D7,D13)</f>
      </c>
      <c r="E14" s="8">
        <f>=SUM(E7,E13)</f>
      </c>
      <c r="F14" s="19">
        <f>=SUM(B14:E14)</f>
      </c>
    </row>
    <row r="15" ht="6" customHeight="1"/>
    <row r="16" ht="12" customHeight="1"/>
    <row r="17" ht="12" customHeight="1">
      <c r="B17" s="12" t="s">
        <v>57</v>
      </c>
    </row>
    <row r="18" ht="12" customHeight="1">
      <c r="B18" s="12" t="s">
        <v>58</v>
      </c>
    </row>
    <row r="19" ht="12" customHeight="1">
      <c r="B19" s="12" t="s">
        <v>59</v>
      </c>
      <c r="F19" s="14" t="s">
        <v>60</v>
      </c>
      <c r="G19" s="14"/>
      <c r="H19" s="14"/>
      <c r="I19" s="5" t="s">
        <v>61</v>
      </c>
    </row>
    <row r="20" ht="12" customHeight="1"/>
    <row r="21" ht="12" customHeight="1">
      <c r="B21" s="13"/>
      <c r="C21" s="13"/>
      <c r="D21" s="13"/>
      <c r="F21" s="14"/>
      <c r="G21" s="14"/>
      <c r="H21" s="14"/>
      <c r="I21" s="5" t="s">
        <v>62</v>
      </c>
    </row>
    <row r="22" ht="12" customHeight="1">
      <c r="B22" s="12" t="s">
        <v>63</v>
      </c>
    </row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17:E17"/>
    <mergeCell ref="B18:E18"/>
    <mergeCell ref="B19:E19"/>
    <mergeCell ref="F19:H19"/>
    <mergeCell ref="I19:J19"/>
    <mergeCell ref="I21:J21"/>
    <mergeCell ref="B22:E22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LONDON CSD</oddHeader>
    <evenHeader>&amp;CAUDITOR'S OFFICE, MADISON COUNTY
STATEMENT OF SEMI-ANNUAL APPORTIONMENT OF TAXES
MADE AT THE SECOND HALF REAL ESTATE SETTLEMENT TAX YEAR 2023, WITH THE COUNTY TREASURER FOR LONDON CSD</evenHeader>
    <firstHeader>&amp;CAUDITOR'S OFFICE, MADISON COUNTY
STATEMENT OF SEMI-ANNUAL APPORTIONMENT OF TAXES
MADE AT THE SECOND HALF REAL ESTATE SETTLEMENT TAX YEAR 2023, WITH THE COUNTY TREASURER FOR LONDON CSD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8"/>
  <sheetViews>
    <sheetView workbookViewId="0"/>
  </sheetViews>
  <sheetFormatPr defaultRowHeight="12.75" customHeight="1"/>
  <cols>
    <col min="1" max="1" width="32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68</v>
      </c>
      <c r="C2" s="15" t="s">
        <v>55</v>
      </c>
    </row>
    <row r="3" ht="12" customHeight="1">
      <c r="A3" s="1" t="s">
        <v>56</v>
      </c>
      <c r="B3" s="4" t="s">
        <v>23</v>
      </c>
    </row>
    <row r="4" ht="12" customHeight="1">
      <c r="A4" s="5" t="s">
        <v>2</v>
      </c>
      <c r="B4" s="6">
        <v>8153.28</v>
      </c>
      <c r="C4" s="17">
        <f>=SUM(B4)</f>
      </c>
    </row>
    <row r="5" ht="12" customHeight="1">
      <c r="A5" s="5" t="s">
        <v>3</v>
      </c>
      <c r="B5" s="6">
        <v>62.47</v>
      </c>
      <c r="C5" s="16">
        <f>=SUM(B5)</f>
      </c>
    </row>
    <row r="6" ht="12" customHeight="1">
      <c r="A6" s="5" t="s">
        <v>5</v>
      </c>
      <c r="B6" s="6">
        <v>0</v>
      </c>
      <c r="C6" s="16">
        <f>=SUM(B6)</f>
      </c>
    </row>
    <row r="7" ht="12" customHeight="1">
      <c r="A7" s="5" t="s">
        <v>6</v>
      </c>
      <c r="B7" s="6">
        <v>0</v>
      </c>
      <c r="C7" s="16">
        <f>=SUM(B7)</f>
      </c>
    </row>
    <row r="8" ht="12" customHeight="1">
      <c r="A8" s="5" t="s">
        <v>7</v>
      </c>
      <c r="B8" s="6">
        <v>684.18</v>
      </c>
      <c r="C8" s="16">
        <f>=SUM(B8)</f>
      </c>
    </row>
    <row r="9" ht="12" customHeight="1">
      <c r="A9" s="5" t="s">
        <v>9</v>
      </c>
      <c r="B9" s="6">
        <v>421.77</v>
      </c>
      <c r="C9" s="16">
        <f>=SUM(B9)</f>
      </c>
    </row>
    <row r="10" ht="12" customHeight="1">
      <c r="A10" s="5" t="s">
        <v>10</v>
      </c>
      <c r="B10" s="6">
        <v>453.24</v>
      </c>
      <c r="C10" s="16">
        <f>=SUM(B10)</f>
      </c>
    </row>
    <row r="11" ht="12" customHeight="1">
      <c r="A11" s="5" t="s">
        <v>11</v>
      </c>
      <c r="B11" s="6">
        <v>868.57</v>
      </c>
      <c r="C11" s="16">
        <f>=SUM(B11)</f>
      </c>
    </row>
    <row r="12" ht="12" customHeight="1">
      <c r="A12" s="5" t="s">
        <v>22</v>
      </c>
      <c r="B12" s="6">
        <v>126.24</v>
      </c>
      <c r="C12" s="16">
        <f>=SUM(B12)</f>
      </c>
    </row>
    <row r="13" ht="12" customHeight="1">
      <c r="A13" s="5" t="s">
        <v>23</v>
      </c>
      <c r="C13" s="16">
        <f>=SUM(B13)</f>
      </c>
    </row>
    <row r="14" ht="12" customHeight="1">
      <c r="A14" s="5" t="s">
        <v>23</v>
      </c>
      <c r="C14" s="18">
        <f>=SUM(B14)</f>
      </c>
    </row>
    <row r="15" ht="12" customHeight="1">
      <c r="A15" s="7" t="s">
        <v>24</v>
      </c>
      <c r="B15" s="8">
        <f>=SUM(B4:B14)</f>
      </c>
      <c r="C15" s="19">
        <f>=SUM(B15)</f>
      </c>
    </row>
    <row r="16" ht="6" customHeight="1"/>
    <row r="17" ht="12" customHeight="1">
      <c r="A17" s="9" t="s">
        <v>25</v>
      </c>
      <c r="B17" s="4" t="s">
        <v>23</v>
      </c>
      <c r="C17" s="18"/>
    </row>
    <row r="18" ht="12" customHeight="1">
      <c r="A18" s="5" t="s">
        <v>26</v>
      </c>
      <c r="B18" s="6">
        <v>0</v>
      </c>
      <c r="C18" s="16">
        <f>=SUM(B18)</f>
      </c>
    </row>
    <row r="19" ht="12" customHeight="1">
      <c r="A19" s="5" t="s">
        <v>27</v>
      </c>
      <c r="B19" s="6">
        <v>0</v>
      </c>
      <c r="C19" s="16">
        <f>=SUM(B19)</f>
      </c>
    </row>
    <row r="20" ht="12" customHeight="1">
      <c r="A20" s="5" t="s">
        <v>29</v>
      </c>
      <c r="B20" s="6">
        <v>0</v>
      </c>
      <c r="C20" s="16">
        <f>=SUM(B20)</f>
      </c>
    </row>
    <row r="21" ht="12" customHeight="1">
      <c r="A21" s="5" t="s">
        <v>30</v>
      </c>
      <c r="B21" s="6">
        <v>0</v>
      </c>
      <c r="C21" s="16">
        <f>=SUM(B21)</f>
      </c>
    </row>
    <row r="22" ht="12" customHeight="1">
      <c r="A22" s="5" t="s">
        <v>31</v>
      </c>
      <c r="B22" s="6">
        <v>0</v>
      </c>
      <c r="C22" s="16">
        <f>=SUM(B22)</f>
      </c>
    </row>
    <row r="23" ht="12" customHeight="1">
      <c r="A23" s="5" t="s">
        <v>33</v>
      </c>
      <c r="B23" s="6">
        <v>0</v>
      </c>
      <c r="C23" s="16">
        <f>=SUM(B23)</f>
      </c>
    </row>
    <row r="24" ht="12" customHeight="1">
      <c r="A24" s="5" t="s">
        <v>34</v>
      </c>
      <c r="B24" s="6">
        <v>0</v>
      </c>
      <c r="C24" s="16">
        <f>=SUM(B24)</f>
      </c>
    </row>
    <row r="25" ht="12" customHeight="1">
      <c r="A25" s="5" t="s">
        <v>35</v>
      </c>
      <c r="B25" s="6">
        <v>0</v>
      </c>
      <c r="C25" s="16">
        <f>=SUM(B25)</f>
      </c>
    </row>
    <row r="26" ht="12" customHeight="1">
      <c r="A26" s="5" t="s">
        <v>46</v>
      </c>
      <c r="B26" s="6">
        <v>0</v>
      </c>
      <c r="C26" s="16">
        <f>=SUM(B26)</f>
      </c>
    </row>
    <row r="27" ht="12" customHeight="1">
      <c r="A27" s="5" t="s">
        <v>23</v>
      </c>
      <c r="C27" s="16">
        <f>=SUM(B27)</f>
      </c>
    </row>
    <row r="28" ht="12" customHeight="1">
      <c r="A28" s="5" t="s">
        <v>23</v>
      </c>
      <c r="C28" s="16">
        <f>=SUM(B28)</f>
      </c>
    </row>
    <row r="29" ht="12" customHeight="1">
      <c r="A29" s="10" t="s">
        <v>47</v>
      </c>
      <c r="B29" s="11">
        <f>=SUM(B18:B28)</f>
      </c>
      <c r="C29" s="19">
        <f>=SUM(B29)</f>
      </c>
    </row>
    <row r="30" ht="12" customHeight="1">
      <c r="A30" s="7" t="s">
        <v>48</v>
      </c>
      <c r="B30" s="8">
        <f>=SUM(B15,B29)</f>
      </c>
      <c r="C30" s="19">
        <f>=SUM(B30)</f>
      </c>
    </row>
    <row r="31" ht="6" customHeight="1"/>
    <row r="32" ht="12" customHeight="1"/>
    <row r="33" ht="12" customHeight="1">
      <c r="B33" s="12" t="s">
        <v>57</v>
      </c>
    </row>
    <row r="34" ht="12" customHeight="1">
      <c r="B34" s="12" t="s">
        <v>58</v>
      </c>
    </row>
    <row r="35" ht="12" customHeight="1">
      <c r="B35" s="12" t="s">
        <v>59</v>
      </c>
      <c r="F35" s="14" t="s">
        <v>60</v>
      </c>
      <c r="G35" s="14"/>
      <c r="H35" s="14"/>
      <c r="I35" s="5" t="s">
        <v>61</v>
      </c>
    </row>
    <row r="36" ht="12" customHeight="1"/>
    <row r="37" ht="12" customHeight="1">
      <c r="B37" s="13"/>
      <c r="C37" s="14"/>
      <c r="D37" s="14"/>
      <c r="F37" s="14"/>
      <c r="G37" s="14"/>
      <c r="H37" s="14"/>
      <c r="I37" s="5" t="s">
        <v>62</v>
      </c>
    </row>
    <row r="38" ht="12" customHeight="1">
      <c r="B38" s="12" t="s">
        <v>63</v>
      </c>
    </row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3:E33"/>
    <mergeCell ref="B34:E34"/>
    <mergeCell ref="B35:E35"/>
    <mergeCell ref="F35:H35"/>
    <mergeCell ref="I35:J35"/>
    <mergeCell ref="I37:J37"/>
    <mergeCell ref="B38:E38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TOLLES CAREER &amp;&amp; TECHNICAL CENTER</oddHeader>
    <evenHeader>&amp;CAUDITOR'S OFFICE, MADISON COUNTY
STATEMENT OF SEMI-ANNUAL APPORTIONMENT OF TAXES
MADE AT THE SECOND HALF REAL ESTATE SETTLEMENT TAX YEAR 2023, WITH THE COUNTY TREASURER FOR TOLLES CAREER &amp;&amp; TECHNICAL CENTER</evenHeader>
    <firstHeader>&amp;CAUDITOR'S OFFICE, MADISON COUNTY
STATEMENT OF SEMI-ANNUAL APPORTIONMENT OF TAXES
MADE AT THE SECOND HALF REAL ESTATE SETTLEMENT TAX YEAR 2023, WITH THE COUNTY TREASURER FOR TOLLES CAREER &amp;&amp; TECHNICAL CENTER</firstHeader>
  </headerFooter>
</worksheet>
</file>